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240" yWindow="45" windowWidth="22035" windowHeight="13095"/>
  </bookViews>
  <sheets>
    <sheet name="Flow calcs" sheetId="1" r:id="rId1"/>
    <sheet name="Sheet1" sheetId="2" r:id="rId2"/>
  </sheets>
  <calcPr calcId="145621"/>
  <customWorkbookViews>
    <customWorkbookView name="bcharalambous - Personal View" guid="{3D33506F-32CB-4315-B34E-2015F9EA0023}" mergeInterval="0" personalView="1" maximized="1" windowWidth="1920" windowHeight="855" activeSheetId="1" showComments="commIndAndComment"/>
  </customWorkbookViews>
</workbook>
</file>

<file path=xl/calcChain.xml><?xml version="1.0" encoding="utf-8"?>
<calcChain xmlns="http://schemas.openxmlformats.org/spreadsheetml/2006/main">
  <c r="J14" i="1" l="1"/>
  <c r="L13" i="1" l="1"/>
  <c r="L14" i="1" s="1"/>
  <c r="K13" i="1"/>
  <c r="M12" i="1"/>
  <c r="K12" i="1"/>
  <c r="K14" i="1" s="1"/>
  <c r="M13" i="1" l="1"/>
  <c r="M14" i="1" s="1"/>
  <c r="J58" i="1"/>
  <c r="K58" i="1" s="1"/>
  <c r="J56" i="1"/>
  <c r="L56" i="1" s="1"/>
  <c r="M56" i="1" s="1"/>
  <c r="J54" i="1"/>
  <c r="J59" i="1" l="1"/>
  <c r="L54" i="1"/>
  <c r="M54" i="1" s="1"/>
  <c r="K56" i="1"/>
  <c r="K54" i="1"/>
  <c r="L58" i="1"/>
  <c r="M58" i="1" s="1"/>
  <c r="J49" i="1"/>
  <c r="K49" i="1" s="1"/>
  <c r="J48" i="1"/>
  <c r="K48" i="1" s="1"/>
  <c r="J47" i="1"/>
  <c r="K47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8" i="1"/>
  <c r="K38" i="1" s="1"/>
  <c r="J36" i="1"/>
  <c r="K36" i="1" s="1"/>
  <c r="J35" i="1"/>
  <c r="K35" i="1" s="1"/>
  <c r="J34" i="1"/>
  <c r="K34" i="1" s="1"/>
  <c r="J33" i="1"/>
  <c r="K33" i="1" s="1"/>
  <c r="J31" i="1"/>
  <c r="K31" i="1" s="1"/>
  <c r="J30" i="1"/>
  <c r="K30" i="1" s="1"/>
  <c r="J29" i="1"/>
  <c r="K29" i="1" s="1"/>
  <c r="J28" i="1"/>
  <c r="K28" i="1" s="1"/>
  <c r="J26" i="1"/>
  <c r="K26" i="1" s="1"/>
  <c r="J24" i="1"/>
  <c r="K24" i="1" s="1"/>
  <c r="J23" i="1"/>
  <c r="K23" i="1" s="1"/>
  <c r="J22" i="1"/>
  <c r="K22" i="1" s="1"/>
  <c r="J21" i="1"/>
  <c r="K21" i="1" s="1"/>
  <c r="J19" i="1"/>
  <c r="K19" i="1" s="1"/>
  <c r="K59" i="1" l="1"/>
  <c r="K50" i="1"/>
  <c r="M59" i="1"/>
  <c r="L59" i="1"/>
  <c r="L22" i="1"/>
  <c r="M22" i="1" s="1"/>
  <c r="L28" i="1"/>
  <c r="M28" i="1" s="1"/>
  <c r="L33" i="1"/>
  <c r="M33" i="1" s="1"/>
  <c r="L38" i="1"/>
  <c r="M38" i="1" s="1"/>
  <c r="L48" i="1"/>
  <c r="M48" i="1" s="1"/>
  <c r="L19" i="1"/>
  <c r="M19" i="1" s="1"/>
  <c r="L24" i="1"/>
  <c r="M24" i="1" s="1"/>
  <c r="L30" i="1"/>
  <c r="M30" i="1" s="1"/>
  <c r="L35" i="1"/>
  <c r="M35" i="1" s="1"/>
  <c r="L41" i="1"/>
  <c r="M41" i="1" s="1"/>
  <c r="L43" i="1"/>
  <c r="M43" i="1" s="1"/>
  <c r="L45" i="1"/>
  <c r="M45" i="1" s="1"/>
  <c r="L21" i="1"/>
  <c r="M21" i="1" s="1"/>
  <c r="L23" i="1"/>
  <c r="M23" i="1" s="1"/>
  <c r="L26" i="1"/>
  <c r="M26" i="1" s="1"/>
  <c r="L29" i="1"/>
  <c r="M29" i="1" s="1"/>
  <c r="L31" i="1"/>
  <c r="M31" i="1" s="1"/>
  <c r="L34" i="1"/>
  <c r="M34" i="1" s="1"/>
  <c r="L36" i="1"/>
  <c r="M36" i="1" s="1"/>
  <c r="L40" i="1"/>
  <c r="M40" i="1" s="1"/>
  <c r="L42" i="1"/>
  <c r="M42" i="1" s="1"/>
  <c r="L44" i="1"/>
  <c r="M44" i="1" s="1"/>
  <c r="L47" i="1"/>
  <c r="M47" i="1" s="1"/>
  <c r="L49" i="1"/>
  <c r="M49" i="1" s="1"/>
  <c r="J50" i="1"/>
  <c r="J61" i="1" s="1"/>
  <c r="K61" i="1" l="1"/>
  <c r="L50" i="1"/>
  <c r="L61" i="1" s="1"/>
  <c r="M50" i="1"/>
  <c r="M61" i="1" s="1"/>
</calcChain>
</file>

<file path=xl/comments1.xml><?xml version="1.0" encoding="utf-8"?>
<comments xmlns="http://schemas.openxmlformats.org/spreadsheetml/2006/main">
  <authors>
    <author>bcharalambous</author>
  </authors>
  <commentList>
    <comment ref="L12" authorId="0">
      <text>
        <r>
          <rPr>
            <sz val="9"/>
            <color indexed="81"/>
            <rFont val="Tahoma"/>
            <family val="2"/>
          </rPr>
          <t xml:space="preserve">Wet Weather flow must be no less than a 2-Year recurrence  storm event metered or simulated influent flow at the pump station.  If you entered a metered flow for ADW, you must enter a flow in this cell.
</t>
        </r>
      </text>
    </comment>
    <comment ref="J13" authorId="0">
      <text>
        <r>
          <rPr>
            <sz val="9"/>
            <color indexed="81"/>
            <rFont val="Tahoma"/>
            <family val="2"/>
          </rPr>
          <t xml:space="preserve">Water consumption flow for a pump station catchment basin  is based on the average for at least 1-year meter readings.
</t>
        </r>
      </text>
    </comment>
    <comment ref="E56" authorId="0">
      <text>
        <r>
          <rPr>
            <sz val="9"/>
            <color indexed="81"/>
            <rFont val="Tahoma"/>
            <family val="2"/>
          </rPr>
          <t xml:space="preserve">Provide justification if not using the default value.
</t>
        </r>
      </text>
    </comment>
    <comment ref="E58" authorId="0">
      <text>
        <r>
          <rPr>
            <sz val="9"/>
            <color indexed="81"/>
            <rFont val="Tahoma"/>
            <family val="2"/>
          </rPr>
          <t xml:space="preserve">Provide justification if not using the default value.
</t>
        </r>
      </text>
    </comment>
  </commentList>
</comments>
</file>

<file path=xl/sharedStrings.xml><?xml version="1.0" encoding="utf-8"?>
<sst xmlns="http://schemas.openxmlformats.org/spreadsheetml/2006/main" count="105" uniqueCount="94">
  <si>
    <t>Peak Factor</t>
  </si>
  <si>
    <t>Flow
(gpd/Unit)</t>
  </si>
  <si>
    <t>Flow Duration
(hours)</t>
  </si>
  <si>
    <t>Motels &amp; Hotels</t>
  </si>
  <si>
    <t>Boarding Schools</t>
  </si>
  <si>
    <t>Restaurants</t>
  </si>
  <si>
    <t>Service Stations</t>
  </si>
  <si>
    <t>Hospitals</t>
  </si>
  <si>
    <t>Warehouse</t>
  </si>
  <si>
    <t>Convenient Store</t>
  </si>
  <si>
    <t>Fitness Center</t>
  </si>
  <si>
    <t>Religious Assembly</t>
  </si>
  <si>
    <t>Heavy Industrial</t>
  </si>
  <si>
    <t>Light Industrial</t>
  </si>
  <si>
    <t>Land Use</t>
  </si>
  <si>
    <t xml:space="preserve">Residential </t>
  </si>
  <si>
    <t>Medical Facilities</t>
  </si>
  <si>
    <t>Medical Office Building</t>
  </si>
  <si>
    <t>Educational Facilities</t>
  </si>
  <si>
    <t>High School (w/ showers)</t>
  </si>
  <si>
    <t>Dining /Eatery Facilities</t>
  </si>
  <si>
    <t>Recreational Facilities</t>
  </si>
  <si>
    <t>Tourism Facilities</t>
  </si>
  <si>
    <t xml:space="preserve">Service &amp; Retail Facilities </t>
  </si>
  <si>
    <t>Laundromats</t>
  </si>
  <si>
    <t>Industrial Facilities</t>
  </si>
  <si>
    <t>Movie Theater</t>
  </si>
  <si>
    <t>Nursing Homes &amp; Assisted Living</t>
  </si>
  <si>
    <t>Elementary &amp; Middle School</t>
  </si>
  <si>
    <t>College/University Campus &amp; Day Care</t>
  </si>
  <si>
    <t>Picnic Areas, Parks &amp; Amusement Parks</t>
  </si>
  <si>
    <t>Campground / Cabins</t>
  </si>
  <si>
    <t>Shopping Mall &amp; Retail Shops</t>
  </si>
  <si>
    <t>Avg. Flow (gpd)</t>
  </si>
  <si>
    <t>Funeral Homes</t>
  </si>
  <si>
    <t>Avg. Flow (gpm)</t>
  </si>
  <si>
    <t>Peak Flow (gpm)</t>
  </si>
  <si>
    <t>Peak Flow (gpd)</t>
  </si>
  <si>
    <t>Sub-Totals:</t>
  </si>
  <si>
    <t>Medical Bed</t>
  </si>
  <si>
    <t xml:space="preserve"> Gross SF</t>
  </si>
  <si>
    <t>Gross SF</t>
  </si>
  <si>
    <t xml:space="preserve"> Room</t>
  </si>
  <si>
    <t xml:space="preserve"> Student / Faculty</t>
  </si>
  <si>
    <t xml:space="preserve"> Person</t>
  </si>
  <si>
    <t>Seat</t>
  </si>
  <si>
    <t xml:space="preserve"> Seat</t>
  </si>
  <si>
    <t xml:space="preserve"> Machine</t>
  </si>
  <si>
    <t xml:space="preserve"> Residential Dwelling</t>
  </si>
  <si>
    <t xml:space="preserve"> Camping site </t>
  </si>
  <si>
    <t>Land use</t>
  </si>
  <si>
    <t>Residential</t>
  </si>
  <si>
    <t>Commercial</t>
  </si>
  <si>
    <t>Industrial</t>
  </si>
  <si>
    <t>Sub-totals:</t>
  </si>
  <si>
    <t>Grand Totals:</t>
  </si>
  <si>
    <t>Contributing Unit Type</t>
  </si>
  <si>
    <t>Contributing  Unit Type</t>
  </si>
  <si>
    <t>Residential Dwelling</t>
  </si>
  <si>
    <t>Medical, Tourism, Educational, Recreational, Dining, Service &amp; Retail Facilities</t>
  </si>
  <si>
    <t>Acres</t>
  </si>
  <si>
    <t>Office Building, Storage Units Office</t>
  </si>
  <si>
    <t xml:space="preserve">Single Family Homes, Trailers, Apartments, Condos, Townhomes, Duplexes </t>
  </si>
  <si>
    <t>Single Family Homes, Trailers, Apartments, Condos, Townhomes, Duplexes</t>
  </si>
  <si>
    <t>Heavy &amp; Light Industrial, Manufacturing, Warehouses</t>
  </si>
  <si>
    <t>Future Growth Flow Calculations</t>
  </si>
  <si>
    <t>Flow Duration
(hrs)</t>
  </si>
  <si>
    <t>Enter No. of Units</t>
  </si>
  <si>
    <r>
      <rPr>
        <b/>
        <u/>
        <sz val="11"/>
        <color rgb="FFC00000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Enter the number of units as indicated in the appropriate land use to calculate project design flows.</t>
    </r>
  </si>
  <si>
    <t>Enter Flow
(gpd/Unit)</t>
  </si>
  <si>
    <t>Please use the table below to calculate sanitary sewer flows for your project</t>
  </si>
  <si>
    <t>gpd</t>
  </si>
  <si>
    <t>gpm</t>
  </si>
  <si>
    <t>Pump Station Replacements - Upgrades - Modifications projects</t>
  </si>
  <si>
    <t>Pump Station Catchment Basin</t>
  </si>
  <si>
    <t xml:space="preserve"> Avg. Dry Weather  Flow</t>
  </si>
  <si>
    <t xml:space="preserve">  Wet Weather  Flow</t>
  </si>
  <si>
    <t>HRSD Sanitary Sewer Flow Calculations Worksheet</t>
  </si>
  <si>
    <t xml:space="preserve">Enter No. of Units </t>
  </si>
  <si>
    <t xml:space="preserve">                          Metered</t>
  </si>
  <si>
    <t xml:space="preserve">   Enter </t>
  </si>
  <si>
    <t xml:space="preserve">Proposed Development </t>
  </si>
  <si>
    <r>
      <t xml:space="preserve">             </t>
    </r>
    <r>
      <rPr>
        <b/>
        <sz val="11"/>
        <color rgb="FF0070C0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Water Consumption Flow</t>
    </r>
  </si>
  <si>
    <t>PS No:</t>
  </si>
  <si>
    <t>PS Name:</t>
  </si>
  <si>
    <t>Comments:</t>
  </si>
  <si>
    <t xml:space="preserve">HRSD shall certify a pump station based on metered data if available.  In absence of metered data, water consumption data shall be used instead.  If there is a future flow component in the calculations for the catchment, please use the worksheet below. </t>
  </si>
  <si>
    <t>Applicant's Name:</t>
  </si>
  <si>
    <t>Phone No:</t>
  </si>
  <si>
    <t>Email:</t>
  </si>
  <si>
    <t xml:space="preserve">Under the Future Growth Flow Calculations section, you may edit the default values for the flow factor </t>
  </si>
  <si>
    <t>(gpd/Unit) based on best engineering practices.</t>
  </si>
  <si>
    <r>
      <t xml:space="preserve">Applicants with projects generating sanitary sewer flow must use this worksheet to calculate flows and submit to HRSD Development Services using the email link: </t>
    </r>
    <r>
      <rPr>
        <u/>
        <sz val="12"/>
        <color rgb="FF0070C0"/>
        <rFont val="Calibri"/>
        <family val="2"/>
        <scheme val="minor"/>
      </rPr>
      <t>developrequest@hrsd.com</t>
    </r>
    <r>
      <rPr>
        <sz val="12"/>
        <color theme="1"/>
        <rFont val="Calibri"/>
        <family val="2"/>
        <scheme val="minor"/>
      </rPr>
      <t xml:space="preserve"> </t>
    </r>
  </si>
  <si>
    <t>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</si>
</sst>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u/>
      <sz val="12"/>
      <color rgb="FF0070C0"/>
      <name val="Calibri"/>
      <family val="2"/>
      <scheme val="minor"/>
    </font>
    <font>
      <b/>
      <sz val="11"/>
      <color rgb="FF0099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Protection="1"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3" fontId="8" fillId="0" borderId="15" xfId="0" applyNumberFormat="1" applyFont="1" applyFill="1" applyBorder="1" applyProtection="1">
      <protection locked="0"/>
    </xf>
    <xf numFmtId="0" fontId="8" fillId="0" borderId="15" xfId="0" applyFont="1" applyFill="1" applyBorder="1" applyProtection="1">
      <protection locked="0"/>
    </xf>
    <xf numFmtId="3" fontId="8" fillId="0" borderId="20" xfId="0" applyNumberFormat="1" applyFont="1" applyFill="1" applyBorder="1" applyProtection="1">
      <protection locked="0"/>
    </xf>
    <xf numFmtId="43" fontId="8" fillId="0" borderId="1" xfId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/>
    </xf>
    <xf numFmtId="0" fontId="0" fillId="2" borderId="5" xfId="0" applyFill="1" applyBorder="1" applyProtection="1"/>
    <xf numFmtId="0" fontId="0" fillId="5" borderId="8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5" borderId="21" xfId="0" applyFill="1" applyBorder="1" applyAlignment="1" applyProtection="1">
      <alignment horizontal="center"/>
    </xf>
    <xf numFmtId="0" fontId="0" fillId="5" borderId="22" xfId="0" applyFill="1" applyBorder="1" applyAlignment="1" applyProtection="1">
      <alignment horizontal="center" vertical="center"/>
    </xf>
    <xf numFmtId="3" fontId="0" fillId="5" borderId="8" xfId="0" applyNumberFormat="1" applyFill="1" applyBorder="1" applyAlignment="1" applyProtection="1">
      <alignment vertical="center"/>
    </xf>
    <xf numFmtId="4" fontId="0" fillId="5" borderId="1" xfId="0" applyNumberFormat="1" applyFill="1" applyBorder="1" applyAlignment="1" applyProtection="1">
      <alignment vertical="center"/>
    </xf>
    <xf numFmtId="3" fontId="0" fillId="5" borderId="1" xfId="0" applyNumberFormat="1" applyFill="1" applyBorder="1" applyAlignment="1" applyProtection="1">
      <alignment vertical="center"/>
    </xf>
    <xf numFmtId="4" fontId="0" fillId="5" borderId="16" xfId="0" applyNumberFormat="1" applyFill="1" applyBorder="1" applyAlignment="1" applyProtection="1">
      <alignment vertical="center"/>
    </xf>
    <xf numFmtId="0" fontId="0" fillId="2" borderId="14" xfId="0" applyFill="1" applyBorder="1" applyProtection="1"/>
    <xf numFmtId="3" fontId="0" fillId="5" borderId="1" xfId="0" applyNumberFormat="1" applyFill="1" applyBorder="1" applyProtection="1"/>
    <xf numFmtId="4" fontId="0" fillId="5" borderId="1" xfId="0" applyNumberFormat="1" applyFill="1" applyBorder="1" applyProtection="1"/>
    <xf numFmtId="4" fontId="0" fillId="5" borderId="16" xfId="0" applyNumberFormat="1" applyFill="1" applyBorder="1" applyProtection="1"/>
    <xf numFmtId="3" fontId="0" fillId="5" borderId="21" xfId="0" applyNumberFormat="1" applyFill="1" applyBorder="1" applyProtection="1"/>
    <xf numFmtId="4" fontId="0" fillId="5" borderId="21" xfId="0" applyNumberFormat="1" applyFill="1" applyBorder="1" applyProtection="1"/>
    <xf numFmtId="4" fontId="0" fillId="5" borderId="22" xfId="0" applyNumberFormat="1" applyFill="1" applyBorder="1" applyProtection="1"/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</xf>
    <xf numFmtId="3" fontId="0" fillId="5" borderId="1" xfId="0" applyNumberFormat="1" applyFill="1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/>
    </xf>
    <xf numFmtId="0" fontId="0" fillId="0" borderId="0" xfId="0" applyProtection="1"/>
    <xf numFmtId="0" fontId="1" fillId="3" borderId="36" xfId="0" applyFont="1" applyFill="1" applyBorder="1" applyAlignment="1" applyProtection="1">
      <alignment horizontal="center" vertical="center" wrapText="1"/>
    </xf>
    <xf numFmtId="0" fontId="0" fillId="2" borderId="13" xfId="0" applyFill="1" applyBorder="1" applyProtection="1"/>
    <xf numFmtId="3" fontId="0" fillId="5" borderId="21" xfId="0" applyNumberFormat="1" applyFill="1" applyBorder="1" applyAlignment="1" applyProtection="1">
      <alignment vertical="center"/>
    </xf>
    <xf numFmtId="4" fontId="0" fillId="5" borderId="21" xfId="0" applyNumberFormat="1" applyFill="1" applyBorder="1" applyAlignment="1" applyProtection="1">
      <alignment vertical="center"/>
    </xf>
    <xf numFmtId="4" fontId="0" fillId="5" borderId="22" xfId="0" applyNumberFormat="1" applyFill="1" applyBorder="1" applyAlignment="1" applyProtection="1">
      <alignment vertical="center"/>
    </xf>
    <xf numFmtId="3" fontId="4" fillId="4" borderId="37" xfId="0" applyNumberFormat="1" applyFont="1" applyFill="1" applyBorder="1" applyProtection="1"/>
    <xf numFmtId="43" fontId="8" fillId="0" borderId="21" xfId="1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right" vertical="center"/>
      <protection locked="0"/>
    </xf>
    <xf numFmtId="4" fontId="8" fillId="0" borderId="15" xfId="0" applyNumberFormat="1" applyFont="1" applyFill="1" applyBorder="1" applyAlignment="1" applyProtection="1">
      <alignment vertical="center"/>
      <protection locked="0"/>
    </xf>
    <xf numFmtId="3" fontId="8" fillId="0" borderId="15" xfId="0" applyNumberFormat="1" applyFont="1" applyFill="1" applyBorder="1" applyAlignment="1" applyProtection="1">
      <alignment vertical="center"/>
      <protection locked="0"/>
    </xf>
    <xf numFmtId="4" fontId="10" fillId="0" borderId="20" xfId="0" applyNumberFormat="1" applyFont="1" applyBorder="1" applyProtection="1"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</xf>
    <xf numFmtId="0" fontId="1" fillId="6" borderId="23" xfId="0" applyFont="1" applyFill="1" applyBorder="1" applyAlignment="1" applyProtection="1">
      <alignment horizontal="center" vertical="center" wrapText="1"/>
    </xf>
    <xf numFmtId="0" fontId="1" fillId="6" borderId="35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7" borderId="29" xfId="0" applyFont="1" applyFill="1" applyBorder="1" applyAlignment="1" applyProtection="1">
      <alignment horizontal="center" vertical="center" wrapText="1"/>
    </xf>
    <xf numFmtId="0" fontId="1" fillId="7" borderId="24" xfId="0" applyFont="1" applyFill="1" applyBorder="1" applyAlignment="1" applyProtection="1">
      <alignment horizontal="center" vertical="center" wrapText="1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 wrapText="1"/>
    </xf>
    <xf numFmtId="0" fontId="1" fillId="7" borderId="20" xfId="0" applyFont="1" applyFill="1" applyBorder="1" applyAlignment="1" applyProtection="1">
      <alignment horizontal="center"/>
    </xf>
    <xf numFmtId="0" fontId="1" fillId="7" borderId="21" xfId="0" applyFont="1" applyFill="1" applyBorder="1" applyAlignment="1" applyProtection="1">
      <alignment horizontal="center"/>
    </xf>
    <xf numFmtId="0" fontId="1" fillId="7" borderId="22" xfId="0" applyFont="1" applyFill="1" applyBorder="1" applyAlignment="1" applyProtection="1">
      <alignment horizontal="center"/>
    </xf>
    <xf numFmtId="0" fontId="6" fillId="0" borderId="0" xfId="0" applyFont="1" applyProtection="1"/>
    <xf numFmtId="164" fontId="1" fillId="0" borderId="0" xfId="0" applyNumberFormat="1" applyFont="1" applyBorder="1" applyProtection="1"/>
    <xf numFmtId="4" fontId="0" fillId="5" borderId="24" xfId="0" applyNumberFormat="1" applyFill="1" applyBorder="1" applyProtection="1"/>
    <xf numFmtId="4" fontId="0" fillId="5" borderId="25" xfId="0" applyNumberFormat="1" applyFill="1" applyBorder="1" applyProtection="1"/>
    <xf numFmtId="0" fontId="1" fillId="0" borderId="34" xfId="0" applyFont="1" applyFill="1" applyBorder="1" applyAlignment="1" applyProtection="1">
      <alignment horizontal="center" vertical="center" wrapText="1"/>
    </xf>
    <xf numFmtId="0" fontId="0" fillId="0" borderId="13" xfId="0" applyBorder="1" applyProtection="1"/>
    <xf numFmtId="0" fontId="0" fillId="0" borderId="0" xfId="0" applyBorder="1" applyAlignment="1" applyProtection="1">
      <alignment horizontal="right"/>
    </xf>
    <xf numFmtId="0" fontId="0" fillId="0" borderId="46" xfId="0" applyBorder="1" applyAlignment="1" applyProtection="1">
      <alignment horizontal="right"/>
    </xf>
    <xf numFmtId="164" fontId="1" fillId="0" borderId="46" xfId="0" applyNumberFormat="1" applyFont="1" applyBorder="1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" fillId="0" borderId="0" xfId="0" applyFont="1" applyBorder="1" applyAlignment="1" applyProtection="1">
      <alignment horizontal="left"/>
    </xf>
    <xf numFmtId="0" fontId="0" fillId="0" borderId="42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45" xfId="0" applyBorder="1" applyProtection="1"/>
    <xf numFmtId="0" fontId="0" fillId="0" borderId="46" xfId="0" applyBorder="1" applyProtection="1"/>
    <xf numFmtId="0" fontId="0" fillId="0" borderId="46" xfId="0" applyBorder="1" applyAlignment="1" applyProtection="1">
      <alignment horizontal="right" vertical="center"/>
    </xf>
    <xf numFmtId="0" fontId="0" fillId="0" borderId="46" xfId="0" applyBorder="1" applyAlignment="1" applyProtection="1">
      <alignment horizontal="center" vertical="center"/>
    </xf>
    <xf numFmtId="0" fontId="0" fillId="2" borderId="26" xfId="0" applyFill="1" applyBorder="1" applyAlignment="1" applyProtection="1"/>
    <xf numFmtId="0" fontId="0" fillId="2" borderId="10" xfId="0" applyFill="1" applyBorder="1" applyAlignment="1" applyProtection="1"/>
    <xf numFmtId="0" fontId="0" fillId="2" borderId="19" xfId="0" applyFill="1" applyBorder="1" applyAlignment="1" applyProtection="1"/>
    <xf numFmtId="0" fontId="0" fillId="2" borderId="19" xfId="0" applyFill="1" applyBorder="1" applyAlignment="1" applyProtection="1"/>
    <xf numFmtId="0" fontId="0" fillId="5" borderId="6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 wrapText="1"/>
    </xf>
    <xf numFmtId="0" fontId="0" fillId="0" borderId="24" xfId="0" applyBorder="1" applyProtection="1">
      <protection locked="0"/>
    </xf>
    <xf numFmtId="0" fontId="0" fillId="0" borderId="0" xfId="0" applyFont="1" applyBorder="1" applyProtection="1"/>
    <xf numFmtId="0" fontId="1" fillId="7" borderId="24" xfId="0" applyFont="1" applyFill="1" applyBorder="1" applyAlignment="1" applyProtection="1">
      <alignment horizontal="right"/>
    </xf>
    <xf numFmtId="0" fontId="0" fillId="0" borderId="0" xfId="0" applyAlignment="1" applyProtection="1">
      <alignment vertical="top" wrapText="1"/>
    </xf>
    <xf numFmtId="0" fontId="1" fillId="7" borderId="1" xfId="0" applyFont="1" applyFill="1" applyBorder="1" applyAlignment="1" applyProtection="1">
      <alignment horizontal="right"/>
    </xf>
    <xf numFmtId="0" fontId="0" fillId="9" borderId="43" xfId="0" applyFill="1" applyBorder="1" applyProtection="1"/>
    <xf numFmtId="0" fontId="0" fillId="9" borderId="44" xfId="0" applyFill="1" applyBorder="1" applyProtection="1"/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5" xfId="0" applyFill="1" applyBorder="1" applyAlignment="1" applyProtection="1">
      <alignment vertical="center"/>
    </xf>
    <xf numFmtId="0" fontId="0" fillId="2" borderId="18" xfId="0" applyFill="1" applyBorder="1" applyAlignment="1" applyProtection="1">
      <alignment vertical="center"/>
    </xf>
    <xf numFmtId="0" fontId="0" fillId="2" borderId="39" xfId="0" applyFill="1" applyBorder="1" applyAlignment="1" applyProtection="1"/>
    <xf numFmtId="3" fontId="5" fillId="8" borderId="11" xfId="0" applyNumberFormat="1" applyFont="1" applyFill="1" applyBorder="1" applyProtection="1"/>
    <xf numFmtId="4" fontId="0" fillId="5" borderId="2" xfId="0" applyNumberFormat="1" applyFill="1" applyBorder="1" applyProtection="1"/>
    <xf numFmtId="3" fontId="0" fillId="5" borderId="2" xfId="0" applyNumberFormat="1" applyFill="1" applyBorder="1" applyProtection="1"/>
    <xf numFmtId="4" fontId="0" fillId="5" borderId="27" xfId="0" applyNumberFormat="1" applyFill="1" applyBorder="1" applyProtection="1"/>
    <xf numFmtId="4" fontId="4" fillId="4" borderId="37" xfId="0" applyNumberFormat="1" applyFont="1" applyFill="1" applyBorder="1" applyAlignment="1" applyProtection="1"/>
    <xf numFmtId="4" fontId="4" fillId="4" borderId="37" xfId="0" applyNumberFormat="1" applyFont="1" applyFill="1" applyBorder="1" applyProtection="1"/>
    <xf numFmtId="3" fontId="15" fillId="0" borderId="23" xfId="0" applyNumberFormat="1" applyFont="1" applyFill="1" applyBorder="1" applyProtection="1">
      <protection locked="0"/>
    </xf>
    <xf numFmtId="3" fontId="15" fillId="0" borderId="47" xfId="0" applyNumberFormat="1" applyFont="1" applyFill="1" applyBorder="1" applyProtection="1">
      <protection locked="0"/>
    </xf>
    <xf numFmtId="3" fontId="15" fillId="0" borderId="24" xfId="0" applyNumberFormat="1" applyFont="1" applyFill="1" applyBorder="1" applyProtection="1">
      <protection locked="0"/>
    </xf>
    <xf numFmtId="3" fontId="5" fillId="8" borderId="34" xfId="0" applyNumberFormat="1" applyFont="1" applyFill="1" applyBorder="1" applyProtection="1"/>
    <xf numFmtId="37" fontId="5" fillId="8" borderId="35" xfId="1" applyNumberFormat="1" applyFont="1" applyFill="1" applyBorder="1" applyProtection="1"/>
    <xf numFmtId="3" fontId="5" fillId="8" borderId="35" xfId="0" applyNumberFormat="1" applyFont="1" applyFill="1" applyBorder="1" applyProtection="1"/>
    <xf numFmtId="3" fontId="5" fillId="8" borderId="36" xfId="0" applyNumberFormat="1" applyFont="1" applyFill="1" applyBorder="1" applyProtection="1"/>
    <xf numFmtId="0" fontId="0" fillId="0" borderId="0" xfId="0" applyAlignment="1" applyProtection="1">
      <alignment wrapText="1"/>
    </xf>
    <xf numFmtId="2" fontId="5" fillId="8" borderId="21" xfId="0" applyNumberFormat="1" applyFont="1" applyFill="1" applyBorder="1" applyProtection="1"/>
    <xf numFmtId="3" fontId="5" fillId="8" borderId="21" xfId="0" applyNumberFormat="1" applyFont="1" applyFill="1" applyBorder="1" applyProtection="1"/>
    <xf numFmtId="2" fontId="5" fillId="8" borderId="22" xfId="0" applyNumberFormat="1" applyFont="1" applyFill="1" applyBorder="1" applyProtection="1"/>
    <xf numFmtId="4" fontId="5" fillId="8" borderId="35" xfId="0" applyNumberFormat="1" applyFont="1" applyFill="1" applyBorder="1" applyProtection="1"/>
    <xf numFmtId="4" fontId="5" fillId="8" borderId="36" xfId="0" applyNumberFormat="1" applyFont="1" applyFill="1" applyBorder="1" applyProtection="1"/>
    <xf numFmtId="0" fontId="1" fillId="0" borderId="0" xfId="0" applyFont="1" applyAlignment="1" applyProtection="1">
      <alignment horizontal="right" vertical="center"/>
    </xf>
    <xf numFmtId="0" fontId="1" fillId="2" borderId="26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9" xfId="0" applyFont="1" applyFill="1" applyBorder="1" applyAlignment="1" applyProtection="1">
      <alignment vertical="center"/>
    </xf>
    <xf numFmtId="0" fontId="0" fillId="5" borderId="17" xfId="0" applyFill="1" applyBorder="1" applyAlignment="1" applyProtection="1">
      <alignment horizontal="right" wrapText="1"/>
    </xf>
    <xf numFmtId="0" fontId="0" fillId="5" borderId="8" xfId="0" applyFill="1" applyBorder="1" applyAlignment="1" applyProtection="1">
      <alignment horizontal="right" wrapText="1"/>
    </xf>
    <xf numFmtId="0" fontId="0" fillId="2" borderId="26" xfId="0" applyFill="1" applyBorder="1" applyAlignment="1" applyProtection="1"/>
    <xf numFmtId="0" fontId="0" fillId="2" borderId="10" xfId="0" applyFill="1" applyBorder="1" applyAlignment="1" applyProtection="1"/>
    <xf numFmtId="0" fontId="0" fillId="2" borderId="19" xfId="0" applyFill="1" applyBorder="1" applyAlignment="1" applyProtection="1"/>
    <xf numFmtId="0" fontId="0" fillId="5" borderId="20" xfId="0" applyFill="1" applyBorder="1" applyAlignment="1" applyProtection="1">
      <alignment vertical="top"/>
    </xf>
    <xf numFmtId="0" fontId="0" fillId="5" borderId="21" xfId="0" applyFill="1" applyBorder="1" applyAlignment="1" applyProtection="1">
      <alignment vertical="top"/>
    </xf>
    <xf numFmtId="0" fontId="1" fillId="2" borderId="28" xfId="0" applyFont="1" applyFill="1" applyBorder="1" applyAlignment="1" applyProtection="1">
      <alignment vertical="center"/>
    </xf>
    <xf numFmtId="0" fontId="0" fillId="2" borderId="38" xfId="0" applyFill="1" applyBorder="1" applyAlignment="1" applyProtection="1">
      <alignment vertical="center"/>
    </xf>
    <xf numFmtId="0" fontId="0" fillId="2" borderId="40" xfId="0" applyFill="1" applyBorder="1" applyAlignment="1" applyProtection="1">
      <alignment vertical="center"/>
    </xf>
    <xf numFmtId="0" fontId="0" fillId="5" borderId="2" xfId="0" applyFill="1" applyBorder="1" applyAlignment="1" applyProtection="1">
      <alignment horizontal="center" vertical="center" wrapText="1"/>
    </xf>
    <xf numFmtId="0" fontId="0" fillId="5" borderId="3" xfId="0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horizontal="center" vertical="center" wrapText="1"/>
    </xf>
    <xf numFmtId="0" fontId="0" fillId="5" borderId="17" xfId="0" applyFill="1" applyBorder="1" applyAlignment="1" applyProtection="1">
      <alignment horizontal="right"/>
    </xf>
    <xf numFmtId="0" fontId="0" fillId="5" borderId="8" xfId="0" applyFill="1" applyBorder="1" applyAlignment="1" applyProtection="1">
      <alignment horizontal="right"/>
    </xf>
    <xf numFmtId="0" fontId="0" fillId="5" borderId="6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0" fontId="0" fillId="5" borderId="32" xfId="0" applyFill="1" applyBorder="1" applyAlignment="1" applyProtection="1">
      <alignment horizontal="center" vertical="center"/>
    </xf>
    <xf numFmtId="0" fontId="0" fillId="5" borderId="30" xfId="0" applyFill="1" applyBorder="1" applyAlignment="1" applyProtection="1">
      <alignment horizontal="right"/>
    </xf>
    <xf numFmtId="0" fontId="0" fillId="5" borderId="31" xfId="0" applyFill="1" applyBorder="1" applyAlignment="1" applyProtection="1">
      <alignment horizontal="right"/>
    </xf>
    <xf numFmtId="0" fontId="1" fillId="2" borderId="17" xfId="0" applyFont="1" applyFill="1" applyBorder="1" applyAlignment="1" applyProtection="1"/>
    <xf numFmtId="0" fontId="1" fillId="2" borderId="5" xfId="0" applyFont="1" applyFill="1" applyBorder="1" applyAlignment="1" applyProtection="1"/>
    <xf numFmtId="0" fontId="1" fillId="2" borderId="17" xfId="0" applyFont="1" applyFill="1" applyBorder="1" applyAlignment="1" applyProtection="1">
      <alignment wrapText="1"/>
    </xf>
    <xf numFmtId="0" fontId="1" fillId="2" borderId="5" xfId="0" applyFont="1" applyFill="1" applyBorder="1" applyAlignment="1" applyProtection="1">
      <alignment wrapText="1"/>
    </xf>
    <xf numFmtId="0" fontId="0" fillId="5" borderId="17" xfId="0" applyFont="1" applyFill="1" applyBorder="1" applyAlignment="1" applyProtection="1">
      <alignment horizontal="right" wrapText="1"/>
    </xf>
    <xf numFmtId="0" fontId="0" fillId="5" borderId="8" xfId="0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/>
    <xf numFmtId="0" fontId="1" fillId="7" borderId="28" xfId="0" applyFont="1" applyFill="1" applyBorder="1" applyAlignment="1" applyProtection="1">
      <alignment horizontal="center" vertical="center"/>
    </xf>
    <xf numFmtId="0" fontId="1" fillId="7" borderId="29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vertical="center" wrapText="1"/>
    </xf>
    <xf numFmtId="0" fontId="0" fillId="2" borderId="26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2" borderId="18" xfId="0" applyFill="1" applyBorder="1" applyAlignment="1" applyProtection="1">
      <alignment vertical="center"/>
    </xf>
    <xf numFmtId="0" fontId="0" fillId="0" borderId="38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1" fillId="7" borderId="17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1" fillId="7" borderId="41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0" xfId="0" applyAlignment="1" applyProtection="1">
      <alignment horizontal="left"/>
    </xf>
    <xf numFmtId="0" fontId="0" fillId="0" borderId="14" xfId="0" applyBorder="1" applyAlignment="1" applyProtection="1">
      <alignment horizontal="left"/>
    </xf>
    <xf numFmtId="0" fontId="0" fillId="0" borderId="48" xfId="0" applyBorder="1" applyAlignment="1" applyProtection="1">
      <alignment vertical="center"/>
      <protection locked="0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11" fillId="0" borderId="0" xfId="0" applyFont="1" applyAlignment="1" applyProtection="1">
      <alignment vertical="top" wrapText="1"/>
    </xf>
    <xf numFmtId="0" fontId="0" fillId="0" borderId="4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horizontal="right" vertical="center" wrapText="1"/>
    </xf>
    <xf numFmtId="0" fontId="0" fillId="5" borderId="8" xfId="0" applyFill="1" applyBorder="1" applyAlignment="1" applyProtection="1">
      <alignment horizontal="right" vertical="center" wrapText="1"/>
    </xf>
    <xf numFmtId="0" fontId="0" fillId="0" borderId="42" xfId="0" applyBorder="1" applyAlignment="1" applyProtection="1">
      <alignment vertical="top" wrapText="1"/>
      <protection locked="0"/>
    </xf>
    <xf numFmtId="0" fontId="0" fillId="0" borderId="43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13" xfId="0" applyFont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13" xfId="0" applyBorder="1" applyAlignment="1" applyProtection="1">
      <alignment vertical="top" wrapText="1"/>
    </xf>
    <xf numFmtId="0" fontId="0" fillId="0" borderId="28" xfId="0" applyBorder="1" applyAlignment="1" applyProtection="1">
      <alignment vertical="center"/>
      <protection locked="0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7" xfId="0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5" xfId="0" applyBorder="1" applyAlignment="1" applyProtection="1">
      <alignment vertical="center"/>
      <protection locked="0"/>
    </xf>
    <xf numFmtId="0" fontId="0" fillId="0" borderId="46" xfId="0" applyBorder="1" applyAlignment="1">
      <alignment vertical="center"/>
    </xf>
    <xf numFmtId="0" fontId="0" fillId="0" borderId="51" xfId="0" applyBorder="1" applyAlignment="1">
      <alignment vertical="center"/>
    </xf>
    <xf numFmtId="0" fontId="6" fillId="0" borderId="0" xfId="0" applyFont="1" applyAlignment="1" applyProtection="1"/>
    <xf numFmtId="0" fontId="1" fillId="3" borderId="11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theme="0" tint="-0.14996795556505021"/>
      </font>
    </dxf>
    <dxf>
      <font>
        <color theme="1"/>
      </font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0" tint="-0.14996795556505021"/>
      </font>
    </dxf>
  </dxfs>
  <tableStyles count="0" defaultTableStyle="TableStyleMedium2" defaultPivotStyle="PivotStyleLight16"/>
  <colors>
    <mruColors>
      <color rgb="FFFFFFCC"/>
      <color rgb="FF0099FF"/>
      <color rgb="FF0066FF"/>
      <color rgb="FFDDDDD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14</xdr:row>
      <xdr:rowOff>152400</xdr:rowOff>
    </xdr:from>
    <xdr:to>
      <xdr:col>8</xdr:col>
      <xdr:colOff>361950</xdr:colOff>
      <xdr:row>15</xdr:row>
      <xdr:rowOff>238125</xdr:rowOff>
    </xdr:to>
    <xdr:cxnSp macro="">
      <xdr:nvCxnSpPr>
        <xdr:cNvPr id="3" name="Straight Arrow Connector 2"/>
        <xdr:cNvCxnSpPr/>
      </xdr:nvCxnSpPr>
      <xdr:spPr>
        <a:xfrm>
          <a:off x="7153275" y="2466975"/>
          <a:ext cx="0" cy="35242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58</xdr:row>
      <xdr:rowOff>28577</xdr:rowOff>
    </xdr:from>
    <xdr:to>
      <xdr:col>4</xdr:col>
      <xdr:colOff>361951</xdr:colOff>
      <xdr:row>59</xdr:row>
      <xdr:rowOff>142875</xdr:rowOff>
    </xdr:to>
    <xdr:cxnSp macro="">
      <xdr:nvCxnSpPr>
        <xdr:cNvPr id="4" name="Straight Arrow Connector 3"/>
        <xdr:cNvCxnSpPr/>
      </xdr:nvCxnSpPr>
      <xdr:spPr>
        <a:xfrm flipV="1">
          <a:off x="4781550" y="12887327"/>
          <a:ext cx="1" cy="32384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381000</xdr:colOff>
      <xdr:row>50</xdr:row>
      <xdr:rowOff>66675</xdr:rowOff>
    </xdr:from>
    <xdr:to>
      <xdr:col>8</xdr:col>
      <xdr:colOff>381000</xdr:colOff>
      <xdr:row>50</xdr:row>
      <xdr:rowOff>257175</xdr:rowOff>
    </xdr:to>
    <xdr:cxnSp macro="">
      <xdr:nvCxnSpPr>
        <xdr:cNvPr id="7" name="Straight Arrow Connector 6"/>
        <xdr:cNvCxnSpPr/>
      </xdr:nvCxnSpPr>
      <xdr:spPr>
        <a:xfrm>
          <a:off x="7172325" y="10210800"/>
          <a:ext cx="0" cy="1905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11</xdr:row>
      <xdr:rowOff>85725</xdr:rowOff>
    </xdr:from>
    <xdr:to>
      <xdr:col>8</xdr:col>
      <xdr:colOff>809625</xdr:colOff>
      <xdr:row>11</xdr:row>
      <xdr:rowOff>95251</xdr:rowOff>
    </xdr:to>
    <xdr:cxnSp macro="">
      <xdr:nvCxnSpPr>
        <xdr:cNvPr id="10" name="Straight Arrow Connector 9"/>
        <xdr:cNvCxnSpPr/>
      </xdr:nvCxnSpPr>
      <xdr:spPr>
        <a:xfrm>
          <a:off x="7334250" y="2009775"/>
          <a:ext cx="266700" cy="9526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12</xdr:row>
      <xdr:rowOff>85725</xdr:rowOff>
    </xdr:from>
    <xdr:to>
      <xdr:col>8</xdr:col>
      <xdr:colOff>809625</xdr:colOff>
      <xdr:row>12</xdr:row>
      <xdr:rowOff>95251</xdr:rowOff>
    </xdr:to>
    <xdr:cxnSp macro="">
      <xdr:nvCxnSpPr>
        <xdr:cNvPr id="13" name="Straight Arrow Connector 12"/>
        <xdr:cNvCxnSpPr/>
      </xdr:nvCxnSpPr>
      <xdr:spPr>
        <a:xfrm>
          <a:off x="7334250" y="2200275"/>
          <a:ext cx="266700" cy="9526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W70"/>
  <sheetViews>
    <sheetView showGridLines="0" tabSelected="1" zoomScale="115" zoomScaleNormal="115" workbookViewId="0">
      <selection activeCell="I4" sqref="I4:M4"/>
    </sheetView>
  </sheetViews>
  <sheetFormatPr defaultRowHeight="15" x14ac:dyDescent="0.25"/>
  <cols>
    <col min="1" max="1" width="4.7109375" style="1" customWidth="1"/>
    <col min="2" max="2" width="4.85546875" style="1" customWidth="1"/>
    <col min="3" max="3" width="42.28515625" style="1" customWidth="1"/>
    <col min="4" max="4" width="14.42578125" style="1" customWidth="1"/>
    <col min="5" max="5" width="10.5703125" style="1" customWidth="1"/>
    <col min="6" max="6" width="12.140625" style="1" customWidth="1"/>
    <col min="7" max="7" width="11.140625" style="1" bestFit="1" customWidth="1"/>
    <col min="8" max="8" width="1.7109375" style="1" customWidth="1"/>
    <col min="9" max="9" width="12.5703125" style="1" customWidth="1"/>
    <col min="10" max="10" width="15.42578125" style="1" customWidth="1"/>
    <col min="11" max="11" width="14" style="1" customWidth="1"/>
    <col min="12" max="12" width="16.28515625" style="1" customWidth="1"/>
    <col min="13" max="13" width="13.140625" style="1" customWidth="1"/>
    <col min="14" max="14" width="15.5703125" style="1" customWidth="1"/>
    <col min="15" max="16384" width="9.140625" style="1"/>
  </cols>
  <sheetData>
    <row r="1" spans="1:23" ht="23.25" x14ac:dyDescent="0.25">
      <c r="A1" s="56"/>
      <c r="B1" s="56"/>
      <c r="C1" s="173" t="s">
        <v>77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23" ht="15" customHeight="1" x14ac:dyDescent="0.25">
      <c r="A2" s="56"/>
      <c r="B2" s="199" t="s">
        <v>92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3" x14ac:dyDescent="0.25">
      <c r="A3" s="56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23" x14ac:dyDescent="0.25">
      <c r="A4" s="56"/>
      <c r="B4" s="114"/>
      <c r="C4" s="114"/>
      <c r="D4" s="114"/>
      <c r="E4" s="114"/>
      <c r="F4" s="114"/>
      <c r="G4" s="142" t="s">
        <v>93</v>
      </c>
      <c r="H4" s="114"/>
      <c r="I4" s="200"/>
      <c r="J4" s="201"/>
      <c r="K4" s="201"/>
      <c r="L4" s="201"/>
      <c r="M4" s="202"/>
    </row>
    <row r="5" spans="1:23" ht="21.75" thickBot="1" x14ac:dyDescent="0.4">
      <c r="A5" s="56"/>
      <c r="B5" s="81" t="s">
        <v>73</v>
      </c>
      <c r="C5" s="56"/>
      <c r="D5" s="56"/>
      <c r="E5" s="56"/>
      <c r="F5" s="56"/>
      <c r="G5" s="109"/>
      <c r="H5" s="109"/>
      <c r="I5" s="56"/>
      <c r="J5" s="56"/>
      <c r="K5" s="56"/>
      <c r="L5" s="56"/>
      <c r="M5" s="56"/>
    </row>
    <row r="6" spans="1:23" x14ac:dyDescent="0.25">
      <c r="B6" s="94"/>
      <c r="C6" s="95"/>
      <c r="D6" s="95"/>
      <c r="E6" s="95"/>
      <c r="F6" s="95"/>
      <c r="G6" s="96"/>
      <c r="H6" s="96"/>
      <c r="I6" s="113" t="s">
        <v>83</v>
      </c>
      <c r="J6" s="111"/>
      <c r="K6" s="116"/>
      <c r="L6" s="116"/>
      <c r="M6" s="117"/>
    </row>
    <row r="7" spans="1:23" ht="15.75" thickBot="1" x14ac:dyDescent="0.3">
      <c r="B7" s="214" t="s">
        <v>86</v>
      </c>
      <c r="C7" s="215"/>
      <c r="D7" s="215"/>
      <c r="E7" s="215"/>
      <c r="F7" s="215"/>
      <c r="G7" s="98"/>
      <c r="H7" s="98"/>
      <c r="I7" s="115" t="s">
        <v>84</v>
      </c>
      <c r="J7" s="196"/>
      <c r="K7" s="197"/>
      <c r="L7" s="197"/>
      <c r="M7" s="198"/>
      <c r="Q7" s="112"/>
    </row>
    <row r="8" spans="1:23" x14ac:dyDescent="0.25">
      <c r="B8" s="216"/>
      <c r="C8" s="215"/>
      <c r="D8" s="215"/>
      <c r="E8" s="215"/>
      <c r="F8" s="215"/>
      <c r="G8" s="98"/>
      <c r="H8" s="98"/>
      <c r="I8" s="97"/>
      <c r="J8" s="178" t="s">
        <v>74</v>
      </c>
      <c r="K8" s="185"/>
      <c r="L8" s="185"/>
      <c r="M8" s="186"/>
      <c r="Q8" s="112"/>
    </row>
    <row r="9" spans="1:23" x14ac:dyDescent="0.25">
      <c r="B9" s="216"/>
      <c r="C9" s="215"/>
      <c r="D9" s="215"/>
      <c r="E9" s="215"/>
      <c r="F9" s="215"/>
      <c r="G9" s="98"/>
      <c r="H9" s="98"/>
      <c r="I9" s="97"/>
      <c r="J9" s="187" t="s">
        <v>75</v>
      </c>
      <c r="K9" s="188"/>
      <c r="L9" s="189" t="s">
        <v>76</v>
      </c>
      <c r="M9" s="190"/>
      <c r="Q9" s="97"/>
    </row>
    <row r="10" spans="1:23" ht="15" customHeight="1" thickBot="1" x14ac:dyDescent="0.3">
      <c r="B10" s="216"/>
      <c r="C10" s="215"/>
      <c r="D10" s="215"/>
      <c r="E10" s="215"/>
      <c r="F10" s="215"/>
      <c r="G10" s="98"/>
      <c r="H10" s="98"/>
      <c r="I10" s="97"/>
      <c r="J10" s="78" t="s">
        <v>71</v>
      </c>
      <c r="K10" s="79" t="s">
        <v>72</v>
      </c>
      <c r="L10" s="79" t="s">
        <v>71</v>
      </c>
      <c r="M10" s="80" t="s">
        <v>72</v>
      </c>
      <c r="Q10" s="97"/>
    </row>
    <row r="11" spans="1:23" ht="15.75" thickBot="1" x14ac:dyDescent="0.3">
      <c r="B11" s="216"/>
      <c r="C11" s="215"/>
      <c r="D11" s="215"/>
      <c r="E11" s="215"/>
      <c r="F11" s="215"/>
      <c r="G11" s="98"/>
      <c r="H11" s="98"/>
      <c r="I11" s="93" t="s">
        <v>80</v>
      </c>
      <c r="J11" s="118"/>
      <c r="K11" s="35"/>
      <c r="L11" s="35"/>
      <c r="M11" s="119"/>
    </row>
    <row r="12" spans="1:23" x14ac:dyDescent="0.25">
      <c r="B12" s="86"/>
      <c r="C12" s="97"/>
      <c r="D12" s="97"/>
      <c r="E12" s="97"/>
      <c r="F12" s="97"/>
      <c r="G12" s="191" t="s">
        <v>79</v>
      </c>
      <c r="H12" s="192"/>
      <c r="I12" s="193"/>
      <c r="J12" s="129"/>
      <c r="K12" s="83">
        <f>+(J12/1440)</f>
        <v>0</v>
      </c>
      <c r="L12" s="131"/>
      <c r="M12" s="84">
        <f>+(L12/1440)</f>
        <v>0</v>
      </c>
    </row>
    <row r="13" spans="1:23" ht="15.75" thickBot="1" x14ac:dyDescent="0.3">
      <c r="B13" s="86"/>
      <c r="C13" s="97"/>
      <c r="D13" s="87"/>
      <c r="E13" s="82"/>
      <c r="F13" s="191" t="s">
        <v>82</v>
      </c>
      <c r="G13" s="194"/>
      <c r="H13" s="194"/>
      <c r="I13" s="195"/>
      <c r="J13" s="130"/>
      <c r="K13" s="124">
        <f>+(J13/1440)</f>
        <v>0</v>
      </c>
      <c r="L13" s="125">
        <f>+(J13*3)</f>
        <v>0</v>
      </c>
      <c r="M13" s="126">
        <f>+(L13/1440)</f>
        <v>0</v>
      </c>
    </row>
    <row r="14" spans="1:23" ht="16.5" thickBot="1" x14ac:dyDescent="0.3">
      <c r="B14" s="99"/>
      <c r="C14" s="100"/>
      <c r="D14" s="88"/>
      <c r="E14" s="89"/>
      <c r="F14" s="101"/>
      <c r="G14" s="101"/>
      <c r="H14" s="102"/>
      <c r="I14" s="88" t="s">
        <v>54</v>
      </c>
      <c r="J14" s="123">
        <f>IF(J12&gt;0,J12,J13)</f>
        <v>0</v>
      </c>
      <c r="K14" s="137">
        <f t="shared" ref="K14:M14" si="0">IF(K12&gt;0,K12,K13)</f>
        <v>0</v>
      </c>
      <c r="L14" s="138">
        <f>IF(J12&gt;0,L12,L13)</f>
        <v>0</v>
      </c>
      <c r="M14" s="139">
        <f t="shared" si="0"/>
        <v>0</v>
      </c>
      <c r="W14" s="56"/>
    </row>
    <row r="15" spans="1:23" ht="21" x14ac:dyDescent="0.35">
      <c r="B15" s="175" t="s">
        <v>81</v>
      </c>
      <c r="C15" s="176"/>
      <c r="D15" s="176"/>
      <c r="E15" s="177"/>
      <c r="F15" s="177"/>
      <c r="G15" s="56"/>
      <c r="H15" s="56"/>
      <c r="I15" s="56"/>
      <c r="M15" s="56"/>
    </row>
    <row r="16" spans="1:23" ht="16.5" thickBot="1" x14ac:dyDescent="0.3">
      <c r="B16" s="90" t="s">
        <v>70</v>
      </c>
      <c r="C16" s="91"/>
      <c r="D16" s="91"/>
      <c r="E16" s="92"/>
      <c r="F16" s="92"/>
      <c r="G16" s="56"/>
      <c r="H16" s="56"/>
      <c r="I16" s="56"/>
      <c r="J16" s="56"/>
    </row>
    <row r="17" spans="2:17" ht="45" x14ac:dyDescent="0.25">
      <c r="B17" s="178" t="s">
        <v>14</v>
      </c>
      <c r="C17" s="179"/>
      <c r="D17" s="74" t="s">
        <v>56</v>
      </c>
      <c r="E17" s="75" t="s">
        <v>1</v>
      </c>
      <c r="F17" s="75" t="s">
        <v>2</v>
      </c>
      <c r="G17" s="76" t="s">
        <v>0</v>
      </c>
      <c r="H17" s="2"/>
      <c r="I17" s="71" t="s">
        <v>67</v>
      </c>
      <c r="J17" s="75" t="s">
        <v>33</v>
      </c>
      <c r="K17" s="75" t="s">
        <v>35</v>
      </c>
      <c r="L17" s="75" t="s">
        <v>37</v>
      </c>
      <c r="M17" s="77" t="s">
        <v>36</v>
      </c>
    </row>
    <row r="18" spans="2:17" x14ac:dyDescent="0.25">
      <c r="B18" s="180" t="s">
        <v>15</v>
      </c>
      <c r="C18" s="181"/>
      <c r="D18" s="17"/>
      <c r="E18" s="110"/>
      <c r="F18" s="120"/>
      <c r="G18" s="121"/>
      <c r="H18" s="3"/>
      <c r="I18" s="182"/>
      <c r="J18" s="183"/>
      <c r="K18" s="183"/>
      <c r="L18" s="183"/>
      <c r="M18" s="184"/>
    </row>
    <row r="19" spans="2:17" ht="30" x14ac:dyDescent="0.25">
      <c r="B19" s="203" t="s">
        <v>62</v>
      </c>
      <c r="C19" s="204"/>
      <c r="D19" s="18" t="s">
        <v>48</v>
      </c>
      <c r="E19" s="19">
        <v>310</v>
      </c>
      <c r="F19" s="19">
        <v>24</v>
      </c>
      <c r="G19" s="20">
        <v>2.5</v>
      </c>
      <c r="H19" s="4"/>
      <c r="I19" s="64"/>
      <c r="J19" s="38">
        <f>+(I19*E19)</f>
        <v>0</v>
      </c>
      <c r="K19" s="39">
        <f>+(J19/(F19*60))</f>
        <v>0</v>
      </c>
      <c r="L19" s="40">
        <f>+(J19*G19)</f>
        <v>0</v>
      </c>
      <c r="M19" s="41">
        <f>+(L19/(F19*60))</f>
        <v>0</v>
      </c>
      <c r="Q19" s="56"/>
    </row>
    <row r="20" spans="2:17" x14ac:dyDescent="0.25">
      <c r="B20" s="169" t="s">
        <v>16</v>
      </c>
      <c r="C20" s="170"/>
      <c r="D20" s="21"/>
      <c r="E20" s="21"/>
      <c r="F20" s="21"/>
      <c r="G20" s="22"/>
      <c r="H20" s="68"/>
      <c r="I20" s="122"/>
      <c r="J20" s="35"/>
      <c r="K20" s="35"/>
      <c r="L20" s="35"/>
      <c r="M20" s="42"/>
    </row>
    <row r="21" spans="2:17" x14ac:dyDescent="0.25">
      <c r="B21" s="171" t="s">
        <v>7</v>
      </c>
      <c r="C21" s="172"/>
      <c r="D21" s="161" t="s">
        <v>39</v>
      </c>
      <c r="E21" s="23">
        <v>300</v>
      </c>
      <c r="F21" s="19">
        <v>24</v>
      </c>
      <c r="G21" s="24">
        <v>3</v>
      </c>
      <c r="H21" s="4"/>
      <c r="I21" s="11"/>
      <c r="J21" s="43">
        <f t="shared" ref="J21:J26" si="1">+(I21*E21)</f>
        <v>0</v>
      </c>
      <c r="K21" s="44">
        <f t="shared" ref="K21:K26" si="2">+(J21/(F21*60))</f>
        <v>0</v>
      </c>
      <c r="L21" s="43">
        <f t="shared" ref="L21:L26" si="3">+(J21*G21)</f>
        <v>0</v>
      </c>
      <c r="M21" s="45">
        <f t="shared" ref="M21:M26" si="4">+(L21/(F21*60))</f>
        <v>0</v>
      </c>
    </row>
    <row r="22" spans="2:17" ht="15" customHeight="1" x14ac:dyDescent="0.25">
      <c r="B22" s="171" t="s">
        <v>27</v>
      </c>
      <c r="C22" s="172"/>
      <c r="D22" s="162"/>
      <c r="E22" s="19">
        <v>160</v>
      </c>
      <c r="F22" s="25">
        <v>24</v>
      </c>
      <c r="G22" s="24">
        <v>3</v>
      </c>
      <c r="H22" s="69"/>
      <c r="I22" s="11"/>
      <c r="J22" s="43">
        <f t="shared" si="1"/>
        <v>0</v>
      </c>
      <c r="K22" s="44">
        <f t="shared" si="2"/>
        <v>0</v>
      </c>
      <c r="L22" s="43">
        <f t="shared" si="3"/>
        <v>0</v>
      </c>
      <c r="M22" s="45">
        <f t="shared" si="4"/>
        <v>0</v>
      </c>
    </row>
    <row r="23" spans="2:17" x14ac:dyDescent="0.25">
      <c r="B23" s="171" t="s">
        <v>34</v>
      </c>
      <c r="C23" s="172"/>
      <c r="D23" s="108" t="s">
        <v>40</v>
      </c>
      <c r="E23" s="19">
        <v>0.25</v>
      </c>
      <c r="F23" s="25">
        <v>12</v>
      </c>
      <c r="G23" s="24">
        <v>3</v>
      </c>
      <c r="H23" s="69"/>
      <c r="I23" s="11"/>
      <c r="J23" s="43">
        <f t="shared" si="1"/>
        <v>0</v>
      </c>
      <c r="K23" s="44">
        <f t="shared" si="2"/>
        <v>0</v>
      </c>
      <c r="L23" s="43">
        <f t="shared" si="3"/>
        <v>0</v>
      </c>
      <c r="M23" s="45">
        <f t="shared" si="4"/>
        <v>0</v>
      </c>
    </row>
    <row r="24" spans="2:17" x14ac:dyDescent="0.25">
      <c r="B24" s="171" t="s">
        <v>17</v>
      </c>
      <c r="C24" s="172"/>
      <c r="D24" s="26" t="s">
        <v>41</v>
      </c>
      <c r="E24" s="23">
        <v>0.25</v>
      </c>
      <c r="F24" s="23">
        <v>12</v>
      </c>
      <c r="G24" s="24">
        <v>3</v>
      </c>
      <c r="H24" s="69"/>
      <c r="I24" s="11"/>
      <c r="J24" s="43">
        <f t="shared" si="1"/>
        <v>0</v>
      </c>
      <c r="K24" s="44">
        <f t="shared" si="2"/>
        <v>0</v>
      </c>
      <c r="L24" s="43">
        <f t="shared" si="3"/>
        <v>0</v>
      </c>
      <c r="M24" s="45">
        <f t="shared" si="4"/>
        <v>0</v>
      </c>
    </row>
    <row r="25" spans="2:17" x14ac:dyDescent="0.25">
      <c r="B25" s="169" t="s">
        <v>22</v>
      </c>
      <c r="C25" s="170"/>
      <c r="D25" s="21"/>
      <c r="E25" s="21"/>
      <c r="F25" s="21"/>
      <c r="G25" s="27"/>
      <c r="H25" s="68"/>
      <c r="I25" s="103"/>
      <c r="J25" s="35"/>
      <c r="K25" s="35"/>
      <c r="L25" s="35"/>
      <c r="M25" s="42"/>
    </row>
    <row r="26" spans="2:17" x14ac:dyDescent="0.25">
      <c r="B26" s="159" t="s">
        <v>3</v>
      </c>
      <c r="C26" s="160"/>
      <c r="D26" s="107" t="s">
        <v>42</v>
      </c>
      <c r="E26" s="19">
        <v>130</v>
      </c>
      <c r="F26" s="19">
        <v>24</v>
      </c>
      <c r="G26" s="20">
        <v>3</v>
      </c>
      <c r="H26" s="69"/>
      <c r="I26" s="12"/>
      <c r="J26" s="43">
        <f t="shared" si="1"/>
        <v>0</v>
      </c>
      <c r="K26" s="44">
        <f t="shared" si="2"/>
        <v>0</v>
      </c>
      <c r="L26" s="43">
        <f t="shared" si="3"/>
        <v>0</v>
      </c>
      <c r="M26" s="45">
        <f t="shared" si="4"/>
        <v>0</v>
      </c>
    </row>
    <row r="27" spans="2:17" x14ac:dyDescent="0.25">
      <c r="B27" s="167" t="s">
        <v>18</v>
      </c>
      <c r="C27" s="168"/>
      <c r="D27" s="21"/>
      <c r="E27" s="21"/>
      <c r="F27" s="21"/>
      <c r="G27" s="27"/>
      <c r="H27" s="6"/>
      <c r="I27" s="103"/>
      <c r="J27" s="35"/>
      <c r="K27" s="35"/>
      <c r="L27" s="35"/>
      <c r="M27" s="42"/>
    </row>
    <row r="28" spans="2:17" x14ac:dyDescent="0.25">
      <c r="B28" s="159" t="s">
        <v>19</v>
      </c>
      <c r="C28" s="160"/>
      <c r="D28" s="156" t="s">
        <v>43</v>
      </c>
      <c r="E28" s="25">
        <v>15</v>
      </c>
      <c r="F28" s="19">
        <v>8</v>
      </c>
      <c r="G28" s="24">
        <v>3</v>
      </c>
      <c r="H28" s="4"/>
      <c r="I28" s="11"/>
      <c r="J28" s="43">
        <f t="shared" ref="J28:J49" si="5">+(I28*E28)</f>
        <v>0</v>
      </c>
      <c r="K28" s="44">
        <f t="shared" ref="K28:K49" si="6">+(J28/(F28*60))</f>
        <v>0</v>
      </c>
      <c r="L28" s="43">
        <f t="shared" ref="L28:L49" si="7">+(J28*G28)</f>
        <v>0</v>
      </c>
      <c r="M28" s="45">
        <f t="shared" ref="M28:M49" si="8">+(L28/(F28*60))</f>
        <v>0</v>
      </c>
    </row>
    <row r="29" spans="2:17" x14ac:dyDescent="0.25">
      <c r="B29" s="159" t="s">
        <v>28</v>
      </c>
      <c r="C29" s="160"/>
      <c r="D29" s="157"/>
      <c r="E29" s="19">
        <v>10</v>
      </c>
      <c r="F29" s="23">
        <v>8</v>
      </c>
      <c r="G29" s="24">
        <v>3</v>
      </c>
      <c r="H29" s="4"/>
      <c r="I29" s="11"/>
      <c r="J29" s="43">
        <f t="shared" si="5"/>
        <v>0</v>
      </c>
      <c r="K29" s="44">
        <f t="shared" si="6"/>
        <v>0</v>
      </c>
      <c r="L29" s="43">
        <f t="shared" si="7"/>
        <v>0</v>
      </c>
      <c r="M29" s="45">
        <f t="shared" si="8"/>
        <v>0</v>
      </c>
    </row>
    <row r="30" spans="2:17" x14ac:dyDescent="0.25">
      <c r="B30" s="159" t="s">
        <v>29</v>
      </c>
      <c r="C30" s="160"/>
      <c r="D30" s="157"/>
      <c r="E30" s="23">
        <v>10</v>
      </c>
      <c r="F30" s="19">
        <v>12</v>
      </c>
      <c r="G30" s="24">
        <v>3</v>
      </c>
      <c r="H30" s="4"/>
      <c r="I30" s="11"/>
      <c r="J30" s="43">
        <f t="shared" si="5"/>
        <v>0</v>
      </c>
      <c r="K30" s="44">
        <f t="shared" si="6"/>
        <v>0</v>
      </c>
      <c r="L30" s="43">
        <f t="shared" si="7"/>
        <v>0</v>
      </c>
      <c r="M30" s="45">
        <f t="shared" si="8"/>
        <v>0</v>
      </c>
    </row>
    <row r="31" spans="2:17" x14ac:dyDescent="0.25">
      <c r="B31" s="159" t="s">
        <v>4</v>
      </c>
      <c r="C31" s="160"/>
      <c r="D31" s="158"/>
      <c r="E31" s="25">
        <v>75</v>
      </c>
      <c r="F31" s="25">
        <v>16</v>
      </c>
      <c r="G31" s="24">
        <v>3</v>
      </c>
      <c r="H31" s="4"/>
      <c r="I31" s="11"/>
      <c r="J31" s="43">
        <f t="shared" si="5"/>
        <v>0</v>
      </c>
      <c r="K31" s="44">
        <f t="shared" si="6"/>
        <v>0</v>
      </c>
      <c r="L31" s="43">
        <f t="shared" si="7"/>
        <v>0</v>
      </c>
      <c r="M31" s="45">
        <f t="shared" si="8"/>
        <v>0</v>
      </c>
    </row>
    <row r="32" spans="2:17" x14ac:dyDescent="0.25">
      <c r="B32" s="167" t="s">
        <v>21</v>
      </c>
      <c r="C32" s="168"/>
      <c r="D32" s="28"/>
      <c r="E32" s="28"/>
      <c r="F32" s="28"/>
      <c r="G32" s="29"/>
      <c r="H32" s="5"/>
      <c r="I32" s="103"/>
      <c r="J32" s="104"/>
      <c r="K32" s="104"/>
      <c r="L32" s="104"/>
      <c r="M32" s="105"/>
    </row>
    <row r="33" spans="2:13" x14ac:dyDescent="0.25">
      <c r="B33" s="159" t="s">
        <v>30</v>
      </c>
      <c r="C33" s="160"/>
      <c r="D33" s="107" t="s">
        <v>44</v>
      </c>
      <c r="E33" s="19">
        <v>5</v>
      </c>
      <c r="F33" s="19">
        <v>12</v>
      </c>
      <c r="G33" s="24">
        <v>3</v>
      </c>
      <c r="H33" s="4"/>
      <c r="I33" s="11"/>
      <c r="J33" s="43">
        <f t="shared" si="5"/>
        <v>0</v>
      </c>
      <c r="K33" s="44">
        <f t="shared" si="6"/>
        <v>0</v>
      </c>
      <c r="L33" s="43">
        <f t="shared" si="7"/>
        <v>0</v>
      </c>
      <c r="M33" s="45">
        <f t="shared" si="8"/>
        <v>0</v>
      </c>
    </row>
    <row r="34" spans="2:13" x14ac:dyDescent="0.25">
      <c r="B34" s="159" t="s">
        <v>26</v>
      </c>
      <c r="C34" s="160"/>
      <c r="D34" s="161" t="s">
        <v>45</v>
      </c>
      <c r="E34" s="19">
        <v>2.5</v>
      </c>
      <c r="F34" s="23">
        <v>12</v>
      </c>
      <c r="G34" s="24">
        <v>3</v>
      </c>
      <c r="H34" s="4"/>
      <c r="I34" s="11"/>
      <c r="J34" s="43">
        <f t="shared" si="5"/>
        <v>0</v>
      </c>
      <c r="K34" s="44">
        <f t="shared" si="6"/>
        <v>0</v>
      </c>
      <c r="L34" s="43">
        <f t="shared" si="7"/>
        <v>0</v>
      </c>
      <c r="M34" s="45">
        <f t="shared" si="8"/>
        <v>0</v>
      </c>
    </row>
    <row r="35" spans="2:13" x14ac:dyDescent="0.25">
      <c r="B35" s="159" t="s">
        <v>11</v>
      </c>
      <c r="C35" s="160"/>
      <c r="D35" s="162"/>
      <c r="E35" s="23">
        <v>2.5</v>
      </c>
      <c r="F35" s="30">
        <v>6</v>
      </c>
      <c r="G35" s="24">
        <v>3</v>
      </c>
      <c r="H35" s="4"/>
      <c r="I35" s="11"/>
      <c r="J35" s="43">
        <f t="shared" si="5"/>
        <v>0</v>
      </c>
      <c r="K35" s="44">
        <f t="shared" si="6"/>
        <v>0</v>
      </c>
      <c r="L35" s="43">
        <f t="shared" si="7"/>
        <v>0</v>
      </c>
      <c r="M35" s="45">
        <f t="shared" si="8"/>
        <v>0</v>
      </c>
    </row>
    <row r="36" spans="2:13" x14ac:dyDescent="0.25">
      <c r="B36" s="159" t="s">
        <v>31</v>
      </c>
      <c r="C36" s="160"/>
      <c r="D36" s="31" t="s">
        <v>49</v>
      </c>
      <c r="E36" s="19">
        <v>100</v>
      </c>
      <c r="F36" s="19">
        <v>24</v>
      </c>
      <c r="G36" s="24">
        <v>3</v>
      </c>
      <c r="H36" s="4"/>
      <c r="I36" s="11"/>
      <c r="J36" s="43">
        <f t="shared" si="5"/>
        <v>0</v>
      </c>
      <c r="K36" s="44">
        <f t="shared" si="6"/>
        <v>0</v>
      </c>
      <c r="L36" s="43">
        <f t="shared" si="7"/>
        <v>0</v>
      </c>
      <c r="M36" s="45">
        <f t="shared" si="8"/>
        <v>0</v>
      </c>
    </row>
    <row r="37" spans="2:13" x14ac:dyDescent="0.25">
      <c r="B37" s="167" t="s">
        <v>20</v>
      </c>
      <c r="C37" s="168"/>
      <c r="D37" s="28"/>
      <c r="E37" s="21"/>
      <c r="F37" s="21"/>
      <c r="G37" s="27"/>
      <c r="H37" s="6"/>
      <c r="I37" s="103"/>
      <c r="J37" s="104"/>
      <c r="K37" s="104"/>
      <c r="L37" s="104"/>
      <c r="M37" s="105"/>
    </row>
    <row r="38" spans="2:13" x14ac:dyDescent="0.25">
      <c r="B38" s="159" t="s">
        <v>5</v>
      </c>
      <c r="C38" s="160"/>
      <c r="D38" s="107" t="s">
        <v>46</v>
      </c>
      <c r="E38" s="19">
        <v>30</v>
      </c>
      <c r="F38" s="19">
        <v>16</v>
      </c>
      <c r="G38" s="20">
        <v>3</v>
      </c>
      <c r="H38" s="4"/>
      <c r="I38" s="11"/>
      <c r="J38" s="43">
        <f t="shared" si="5"/>
        <v>0</v>
      </c>
      <c r="K38" s="44">
        <f t="shared" si="6"/>
        <v>0</v>
      </c>
      <c r="L38" s="43">
        <f t="shared" si="7"/>
        <v>0</v>
      </c>
      <c r="M38" s="45">
        <f t="shared" si="8"/>
        <v>0</v>
      </c>
    </row>
    <row r="39" spans="2:13" x14ac:dyDescent="0.25">
      <c r="B39" s="167" t="s">
        <v>23</v>
      </c>
      <c r="C39" s="168"/>
      <c r="D39" s="32"/>
      <c r="E39" s="32"/>
      <c r="F39" s="28"/>
      <c r="G39" s="29"/>
      <c r="H39" s="5"/>
      <c r="I39" s="103"/>
      <c r="J39" s="104"/>
      <c r="K39" s="104"/>
      <c r="L39" s="104"/>
      <c r="M39" s="105"/>
    </row>
    <row r="40" spans="2:13" x14ac:dyDescent="0.25">
      <c r="B40" s="159" t="s">
        <v>32</v>
      </c>
      <c r="C40" s="160"/>
      <c r="D40" s="161" t="s">
        <v>40</v>
      </c>
      <c r="E40" s="19">
        <v>0.2</v>
      </c>
      <c r="F40" s="19">
        <v>12</v>
      </c>
      <c r="G40" s="24">
        <v>3</v>
      </c>
      <c r="H40" s="4"/>
      <c r="I40" s="11"/>
      <c r="J40" s="43">
        <f t="shared" si="5"/>
        <v>0</v>
      </c>
      <c r="K40" s="44">
        <f t="shared" si="6"/>
        <v>0</v>
      </c>
      <c r="L40" s="43">
        <f t="shared" si="7"/>
        <v>0</v>
      </c>
      <c r="M40" s="45">
        <f t="shared" si="8"/>
        <v>0</v>
      </c>
    </row>
    <row r="41" spans="2:13" x14ac:dyDescent="0.25">
      <c r="B41" s="159" t="s">
        <v>9</v>
      </c>
      <c r="C41" s="160"/>
      <c r="D41" s="163"/>
      <c r="E41" s="25">
        <v>0.3</v>
      </c>
      <c r="F41" s="25">
        <v>24</v>
      </c>
      <c r="G41" s="24">
        <v>3</v>
      </c>
      <c r="H41" s="4"/>
      <c r="I41" s="11"/>
      <c r="J41" s="43">
        <f t="shared" si="5"/>
        <v>0</v>
      </c>
      <c r="K41" s="44">
        <f t="shared" si="6"/>
        <v>0</v>
      </c>
      <c r="L41" s="43">
        <f t="shared" si="7"/>
        <v>0</v>
      </c>
      <c r="M41" s="45">
        <f t="shared" si="8"/>
        <v>0</v>
      </c>
    </row>
    <row r="42" spans="2:13" x14ac:dyDescent="0.25">
      <c r="B42" s="159" t="s">
        <v>61</v>
      </c>
      <c r="C42" s="160"/>
      <c r="D42" s="163"/>
      <c r="E42" s="19">
        <v>0.1</v>
      </c>
      <c r="F42" s="25">
        <v>12</v>
      </c>
      <c r="G42" s="24">
        <v>3</v>
      </c>
      <c r="H42" s="4"/>
      <c r="I42" s="11"/>
      <c r="J42" s="43">
        <f t="shared" si="5"/>
        <v>0</v>
      </c>
      <c r="K42" s="44">
        <f t="shared" si="6"/>
        <v>0</v>
      </c>
      <c r="L42" s="43">
        <f t="shared" si="7"/>
        <v>0</v>
      </c>
      <c r="M42" s="45">
        <f t="shared" si="8"/>
        <v>0</v>
      </c>
    </row>
    <row r="43" spans="2:13" x14ac:dyDescent="0.25">
      <c r="B43" s="159" t="s">
        <v>10</v>
      </c>
      <c r="C43" s="160"/>
      <c r="D43" s="163"/>
      <c r="E43" s="23">
        <v>0.1</v>
      </c>
      <c r="F43" s="19">
        <v>16</v>
      </c>
      <c r="G43" s="24">
        <v>3</v>
      </c>
      <c r="H43" s="4"/>
      <c r="I43" s="11"/>
      <c r="J43" s="43">
        <f t="shared" si="5"/>
        <v>0</v>
      </c>
      <c r="K43" s="44">
        <f t="shared" si="6"/>
        <v>0</v>
      </c>
      <c r="L43" s="43">
        <f t="shared" si="7"/>
        <v>0</v>
      </c>
      <c r="M43" s="45">
        <f t="shared" si="8"/>
        <v>0</v>
      </c>
    </row>
    <row r="44" spans="2:13" x14ac:dyDescent="0.25">
      <c r="B44" s="159" t="s">
        <v>6</v>
      </c>
      <c r="C44" s="160"/>
      <c r="D44" s="163"/>
      <c r="E44" s="25">
        <v>0.4</v>
      </c>
      <c r="F44" s="23">
        <v>16</v>
      </c>
      <c r="G44" s="24">
        <v>3</v>
      </c>
      <c r="H44" s="4"/>
      <c r="I44" s="11"/>
      <c r="J44" s="43">
        <f t="shared" si="5"/>
        <v>0</v>
      </c>
      <c r="K44" s="44">
        <f t="shared" si="6"/>
        <v>0</v>
      </c>
      <c r="L44" s="43">
        <f t="shared" si="7"/>
        <v>0</v>
      </c>
      <c r="M44" s="45">
        <f t="shared" si="8"/>
        <v>0</v>
      </c>
    </row>
    <row r="45" spans="2:13" x14ac:dyDescent="0.25">
      <c r="B45" s="159" t="s">
        <v>24</v>
      </c>
      <c r="C45" s="160"/>
      <c r="D45" s="33" t="s">
        <v>47</v>
      </c>
      <c r="E45" s="25">
        <v>500</v>
      </c>
      <c r="F45" s="34">
        <v>16</v>
      </c>
      <c r="G45" s="24">
        <v>3</v>
      </c>
      <c r="H45" s="4"/>
      <c r="I45" s="11"/>
      <c r="J45" s="43">
        <f t="shared" si="5"/>
        <v>0</v>
      </c>
      <c r="K45" s="44">
        <f t="shared" si="6"/>
        <v>0</v>
      </c>
      <c r="L45" s="43">
        <f t="shared" si="7"/>
        <v>0</v>
      </c>
      <c r="M45" s="45">
        <f t="shared" si="8"/>
        <v>0</v>
      </c>
    </row>
    <row r="46" spans="2:13" x14ac:dyDescent="0.25">
      <c r="B46" s="167" t="s">
        <v>25</v>
      </c>
      <c r="C46" s="168"/>
      <c r="D46" s="35"/>
      <c r="E46" s="35"/>
      <c r="F46" s="35"/>
      <c r="G46" s="106"/>
      <c r="H46" s="7"/>
      <c r="I46" s="103"/>
      <c r="J46" s="104"/>
      <c r="K46" s="104"/>
      <c r="L46" s="104"/>
      <c r="M46" s="105"/>
    </row>
    <row r="47" spans="2:13" x14ac:dyDescent="0.25">
      <c r="B47" s="159" t="s">
        <v>12</v>
      </c>
      <c r="C47" s="160"/>
      <c r="D47" s="161" t="s">
        <v>41</v>
      </c>
      <c r="E47" s="25">
        <v>0.35</v>
      </c>
      <c r="F47" s="19">
        <v>16</v>
      </c>
      <c r="G47" s="24">
        <v>3</v>
      </c>
      <c r="H47" s="4"/>
      <c r="I47" s="11"/>
      <c r="J47" s="43">
        <f t="shared" si="5"/>
        <v>0</v>
      </c>
      <c r="K47" s="44">
        <f t="shared" si="6"/>
        <v>0</v>
      </c>
      <c r="L47" s="43">
        <f t="shared" si="7"/>
        <v>0</v>
      </c>
      <c r="M47" s="45">
        <f t="shared" si="8"/>
        <v>0</v>
      </c>
    </row>
    <row r="48" spans="2:13" x14ac:dyDescent="0.25">
      <c r="B48" s="159" t="s">
        <v>13</v>
      </c>
      <c r="C48" s="160"/>
      <c r="D48" s="163"/>
      <c r="E48" s="25">
        <v>0.1</v>
      </c>
      <c r="F48" s="23">
        <v>16</v>
      </c>
      <c r="G48" s="24">
        <v>3</v>
      </c>
      <c r="H48" s="4"/>
      <c r="I48" s="11"/>
      <c r="J48" s="43">
        <f t="shared" si="5"/>
        <v>0</v>
      </c>
      <c r="K48" s="44">
        <f t="shared" si="6"/>
        <v>0</v>
      </c>
      <c r="L48" s="43">
        <f t="shared" si="7"/>
        <v>0</v>
      </c>
      <c r="M48" s="45">
        <f t="shared" si="8"/>
        <v>0</v>
      </c>
    </row>
    <row r="49" spans="2:19" ht="15.75" thickBot="1" x14ac:dyDescent="0.3">
      <c r="B49" s="165" t="s">
        <v>8</v>
      </c>
      <c r="C49" s="166"/>
      <c r="D49" s="164"/>
      <c r="E49" s="36">
        <v>0.05</v>
      </c>
      <c r="F49" s="36">
        <v>24</v>
      </c>
      <c r="G49" s="37">
        <v>3</v>
      </c>
      <c r="H49" s="4"/>
      <c r="I49" s="13"/>
      <c r="J49" s="46">
        <f t="shared" si="5"/>
        <v>0</v>
      </c>
      <c r="K49" s="47">
        <f t="shared" si="6"/>
        <v>0</v>
      </c>
      <c r="L49" s="46">
        <f t="shared" si="7"/>
        <v>0</v>
      </c>
      <c r="M49" s="48">
        <f t="shared" si="8"/>
        <v>0</v>
      </c>
    </row>
    <row r="50" spans="2:19" ht="18" customHeight="1" thickBot="1" x14ac:dyDescent="0.3">
      <c r="B50" s="56"/>
      <c r="C50" s="56"/>
      <c r="D50" s="56"/>
      <c r="E50" s="56"/>
      <c r="F50" s="56"/>
      <c r="G50" s="56"/>
      <c r="I50" s="70" t="s">
        <v>38</v>
      </c>
      <c r="J50" s="132">
        <f>SUM(J19,J21:J24,J26,J28:J31,J33:J36,J38,J40:J45,J47:J49)</f>
        <v>0</v>
      </c>
      <c r="K50" s="140">
        <f>SUM(K19,K21:K24,K26,K28:K31,K33:K36,K38,K40:K45,K47:K49)</f>
        <v>0</v>
      </c>
      <c r="L50" s="134">
        <f>SUM(L19,L21:L24,L26,L28:L31,L33:L36,L38,L40:L45,L47:L49)</f>
        <v>0</v>
      </c>
      <c r="M50" s="141">
        <f>SUM(M19,M21:M24,M26,M28:M31,M33:M36,M38,M40:M45,M47:M49)</f>
        <v>0</v>
      </c>
    </row>
    <row r="51" spans="2:19" ht="21" customHeight="1" thickBot="1" x14ac:dyDescent="0.4">
      <c r="B51" s="226" t="s">
        <v>65</v>
      </c>
      <c r="C51" s="226"/>
      <c r="D51" s="136"/>
      <c r="E51" s="136"/>
      <c r="F51" s="136"/>
      <c r="G51" s="136"/>
      <c r="H51" s="8"/>
      <c r="J51" s="9"/>
      <c r="K51" s="9"/>
      <c r="L51" s="9"/>
      <c r="M51" s="9"/>
      <c r="R51" s="56"/>
    </row>
    <row r="52" spans="2:19" ht="45.75" thickBot="1" x14ac:dyDescent="0.3">
      <c r="B52" s="227" t="s">
        <v>50</v>
      </c>
      <c r="C52" s="228"/>
      <c r="D52" s="49" t="s">
        <v>57</v>
      </c>
      <c r="E52" s="72" t="s">
        <v>69</v>
      </c>
      <c r="F52" s="16" t="s">
        <v>66</v>
      </c>
      <c r="G52" s="51" t="s">
        <v>0</v>
      </c>
      <c r="H52" s="8"/>
      <c r="I52" s="85" t="s">
        <v>78</v>
      </c>
      <c r="J52" s="50" t="s">
        <v>33</v>
      </c>
      <c r="K52" s="50" t="s">
        <v>35</v>
      </c>
      <c r="L52" s="50" t="s">
        <v>37</v>
      </c>
      <c r="M52" s="57" t="s">
        <v>36</v>
      </c>
      <c r="S52" s="56"/>
    </row>
    <row r="53" spans="2:19" x14ac:dyDescent="0.25">
      <c r="B53" s="153" t="s">
        <v>51</v>
      </c>
      <c r="C53" s="154"/>
      <c r="D53" s="154"/>
      <c r="E53" s="154"/>
      <c r="F53" s="154"/>
      <c r="G53" s="155"/>
      <c r="H53" s="10"/>
      <c r="I53" s="153"/>
      <c r="J53" s="154"/>
      <c r="K53" s="154"/>
      <c r="L53" s="154"/>
      <c r="M53" s="155"/>
    </row>
    <row r="54" spans="2:19" ht="30" x14ac:dyDescent="0.25">
      <c r="B54" s="203" t="s">
        <v>63</v>
      </c>
      <c r="C54" s="204"/>
      <c r="D54" s="52" t="s">
        <v>58</v>
      </c>
      <c r="E54" s="23">
        <v>310</v>
      </c>
      <c r="F54" s="53">
        <v>24</v>
      </c>
      <c r="G54" s="24">
        <v>2.5</v>
      </c>
      <c r="H54" s="15"/>
      <c r="I54" s="66"/>
      <c r="J54" s="40">
        <f>+(I54*E54)</f>
        <v>0</v>
      </c>
      <c r="K54" s="39">
        <f>+(J54/1440)</f>
        <v>0</v>
      </c>
      <c r="L54" s="40">
        <f>+(J54*G54)</f>
        <v>0</v>
      </c>
      <c r="M54" s="41">
        <f>+(L54/1440)</f>
        <v>0</v>
      </c>
    </row>
    <row r="55" spans="2:19" x14ac:dyDescent="0.25">
      <c r="B55" s="143" t="s">
        <v>52</v>
      </c>
      <c r="C55" s="144"/>
      <c r="D55" s="144"/>
      <c r="E55" s="144"/>
      <c r="F55" s="144"/>
      <c r="G55" s="145"/>
      <c r="I55" s="58"/>
      <c r="J55" s="35"/>
      <c r="K55" s="35"/>
      <c r="L55" s="35"/>
      <c r="M55" s="42"/>
    </row>
    <row r="56" spans="2:19" ht="30" customHeight="1" x14ac:dyDescent="0.25">
      <c r="B56" s="146" t="s">
        <v>59</v>
      </c>
      <c r="C56" s="147"/>
      <c r="D56" s="23" t="s">
        <v>60</v>
      </c>
      <c r="E56" s="14">
        <v>1000</v>
      </c>
      <c r="F56" s="53">
        <v>24</v>
      </c>
      <c r="G56" s="24">
        <v>3</v>
      </c>
      <c r="I56" s="65"/>
      <c r="J56" s="40">
        <f>+(I56*E56)</f>
        <v>0</v>
      </c>
      <c r="K56" s="39">
        <f>+(J56/1440)</f>
        <v>0</v>
      </c>
      <c r="L56" s="40">
        <f>+(J56*G56)</f>
        <v>0</v>
      </c>
      <c r="M56" s="41">
        <f>+(L56/1440)</f>
        <v>0</v>
      </c>
    </row>
    <row r="57" spans="2:19" x14ac:dyDescent="0.25">
      <c r="B57" s="143" t="s">
        <v>53</v>
      </c>
      <c r="C57" s="144"/>
      <c r="D57" s="144"/>
      <c r="E57" s="144"/>
      <c r="F57" s="144"/>
      <c r="G57" s="145"/>
      <c r="I57" s="148"/>
      <c r="J57" s="149"/>
      <c r="K57" s="149"/>
      <c r="L57" s="149"/>
      <c r="M57" s="150"/>
    </row>
    <row r="58" spans="2:19" ht="15.75" thickBot="1" x14ac:dyDescent="0.3">
      <c r="B58" s="151" t="s">
        <v>64</v>
      </c>
      <c r="C58" s="152"/>
      <c r="D58" s="36" t="s">
        <v>60</v>
      </c>
      <c r="E58" s="63">
        <v>1000</v>
      </c>
      <c r="F58" s="54">
        <v>24</v>
      </c>
      <c r="G58" s="55">
        <v>3</v>
      </c>
      <c r="I58" s="67"/>
      <c r="J58" s="59">
        <f>+(I58*E58)</f>
        <v>0</v>
      </c>
      <c r="K58" s="60">
        <f>+(J58/1440)</f>
        <v>0</v>
      </c>
      <c r="L58" s="59">
        <f>+(J58*G58)</f>
        <v>0</v>
      </c>
      <c r="M58" s="61">
        <f>+(L58/1440)</f>
        <v>0</v>
      </c>
    </row>
    <row r="59" spans="2:19" ht="16.5" thickBot="1" x14ac:dyDescent="0.3">
      <c r="B59" s="56"/>
      <c r="C59" s="56"/>
      <c r="D59" s="56"/>
      <c r="E59" s="56"/>
      <c r="F59" s="56"/>
      <c r="G59" s="56"/>
      <c r="I59" s="70" t="s">
        <v>54</v>
      </c>
      <c r="J59" s="132">
        <f>SUM(J54,J56,J58)</f>
        <v>0</v>
      </c>
      <c r="K59" s="133">
        <f>SUM(K54,K56,K58)</f>
        <v>0</v>
      </c>
      <c r="L59" s="134">
        <f>SUM(L54,L56,L58)</f>
        <v>0</v>
      </c>
      <c r="M59" s="135">
        <f>SUM(M54,M56,M58)</f>
        <v>0</v>
      </c>
    </row>
    <row r="60" spans="2:19" ht="15.75" thickBot="1" x14ac:dyDescent="0.3">
      <c r="B60" s="56"/>
      <c r="C60" s="56"/>
      <c r="D60" s="56"/>
      <c r="E60" s="56"/>
      <c r="F60" s="56"/>
      <c r="G60" s="56"/>
      <c r="J60" s="56"/>
      <c r="K60" s="56"/>
      <c r="L60" s="56"/>
      <c r="M60" s="56"/>
    </row>
    <row r="61" spans="2:19" ht="19.5" thickBot="1" x14ac:dyDescent="0.35">
      <c r="B61" s="56" t="s">
        <v>68</v>
      </c>
      <c r="C61" s="56"/>
      <c r="D61" s="56"/>
      <c r="E61" s="56"/>
      <c r="F61" s="56"/>
      <c r="G61" s="56"/>
      <c r="I61" s="73" t="s">
        <v>55</v>
      </c>
      <c r="J61" s="62">
        <f>SUM(J14,J50,J59)</f>
        <v>0</v>
      </c>
      <c r="K61" s="127">
        <f t="shared" ref="K61:M61" si="9">SUM(K14,K50,K59)</f>
        <v>0</v>
      </c>
      <c r="L61" s="62">
        <f t="shared" si="9"/>
        <v>0</v>
      </c>
      <c r="M61" s="128">
        <f t="shared" si="9"/>
        <v>0</v>
      </c>
    </row>
    <row r="62" spans="2:19" x14ac:dyDescent="0.25">
      <c r="B62" s="56" t="s">
        <v>90</v>
      </c>
      <c r="C62" s="56"/>
      <c r="D62" s="56"/>
      <c r="E62" s="56"/>
      <c r="F62" s="56"/>
      <c r="G62" s="56"/>
    </row>
    <row r="63" spans="2:19" x14ac:dyDescent="0.25">
      <c r="B63" s="56" t="s">
        <v>91</v>
      </c>
      <c r="C63" s="56"/>
      <c r="D63" s="56"/>
      <c r="E63" s="56"/>
      <c r="F63" s="56"/>
      <c r="G63" s="56"/>
    </row>
    <row r="64" spans="2:19" x14ac:dyDescent="0.25">
      <c r="B64" s="56"/>
      <c r="C64" s="56"/>
      <c r="D64" s="56"/>
    </row>
    <row r="65" spans="2:13" ht="15.75" thickBot="1" x14ac:dyDescent="0.3">
      <c r="B65" s="73" t="s">
        <v>85</v>
      </c>
    </row>
    <row r="66" spans="2:13" x14ac:dyDescent="0.25">
      <c r="B66" s="205"/>
      <c r="C66" s="206"/>
      <c r="D66" s="206"/>
      <c r="E66" s="206"/>
      <c r="F66" s="206"/>
      <c r="G66" s="207"/>
      <c r="J66" s="70" t="s">
        <v>87</v>
      </c>
      <c r="K66" s="217"/>
      <c r="L66" s="218"/>
      <c r="M66" s="219"/>
    </row>
    <row r="67" spans="2:13" x14ac:dyDescent="0.25">
      <c r="B67" s="208"/>
      <c r="C67" s="209"/>
      <c r="D67" s="209"/>
      <c r="E67" s="209"/>
      <c r="F67" s="209"/>
      <c r="G67" s="210"/>
      <c r="J67" s="70" t="s">
        <v>88</v>
      </c>
      <c r="K67" s="220"/>
      <c r="L67" s="221"/>
      <c r="M67" s="222"/>
    </row>
    <row r="68" spans="2:13" ht="15.75" thickBot="1" x14ac:dyDescent="0.3">
      <c r="B68" s="208"/>
      <c r="C68" s="209"/>
      <c r="D68" s="209"/>
      <c r="E68" s="209"/>
      <c r="F68" s="209"/>
      <c r="G68" s="210"/>
      <c r="J68" s="70" t="s">
        <v>89</v>
      </c>
      <c r="K68" s="223"/>
      <c r="L68" s="224"/>
      <c r="M68" s="225"/>
    </row>
    <row r="69" spans="2:13" x14ac:dyDescent="0.25">
      <c r="B69" s="208"/>
      <c r="C69" s="209"/>
      <c r="D69" s="209"/>
      <c r="E69" s="209"/>
      <c r="F69" s="209"/>
      <c r="G69" s="210"/>
    </row>
    <row r="70" spans="2:13" ht="15.75" thickBot="1" x14ac:dyDescent="0.3">
      <c r="B70" s="211"/>
      <c r="C70" s="212"/>
      <c r="D70" s="212"/>
      <c r="E70" s="212"/>
      <c r="F70" s="212"/>
      <c r="G70" s="213"/>
    </row>
  </sheetData>
  <sheetProtection password="D9AF" sheet="1" objects="1" scenarios="1"/>
  <customSheetViews>
    <customSheetView guid="{3D33506F-32CB-4315-B34E-2015F9EA0023}" showGridLines="0" fitToPage="1">
      <selection activeCell="E6" sqref="E6"/>
      <pageMargins left="0" right="0" top="0" bottom="0" header="0.3" footer="0"/>
      <printOptions horizontalCentered="1"/>
      <pageSetup scale="68" orientation="landscape" r:id="rId1"/>
    </customSheetView>
  </customSheetViews>
  <mergeCells count="64">
    <mergeCell ref="B19:C19"/>
    <mergeCell ref="B66:G70"/>
    <mergeCell ref="B7:F11"/>
    <mergeCell ref="K66:M66"/>
    <mergeCell ref="K67:M67"/>
    <mergeCell ref="K68:M68"/>
    <mergeCell ref="B54:C54"/>
    <mergeCell ref="B33:C33"/>
    <mergeCell ref="B34:C34"/>
    <mergeCell ref="B35:C35"/>
    <mergeCell ref="B51:C51"/>
    <mergeCell ref="B45:C45"/>
    <mergeCell ref="B46:C46"/>
    <mergeCell ref="B47:C47"/>
    <mergeCell ref="B52:C52"/>
    <mergeCell ref="B43:C43"/>
    <mergeCell ref="C1:M1"/>
    <mergeCell ref="B15:F15"/>
    <mergeCell ref="B17:C17"/>
    <mergeCell ref="B18:C18"/>
    <mergeCell ref="I18:M18"/>
    <mergeCell ref="J8:M8"/>
    <mergeCell ref="J9:K9"/>
    <mergeCell ref="L9:M9"/>
    <mergeCell ref="G12:I12"/>
    <mergeCell ref="F13:I13"/>
    <mergeCell ref="J7:M7"/>
    <mergeCell ref="B2:M3"/>
    <mergeCell ref="I4:M4"/>
    <mergeCell ref="D40:D44"/>
    <mergeCell ref="B41:C41"/>
    <mergeCell ref="B42:C42"/>
    <mergeCell ref="B20:C20"/>
    <mergeCell ref="B21:C21"/>
    <mergeCell ref="B25:C25"/>
    <mergeCell ref="D21:D22"/>
    <mergeCell ref="B22:C22"/>
    <mergeCell ref="B23:C23"/>
    <mergeCell ref="B24:C24"/>
    <mergeCell ref="B26:C26"/>
    <mergeCell ref="B27:C27"/>
    <mergeCell ref="B36:C36"/>
    <mergeCell ref="B44:C44"/>
    <mergeCell ref="I53:M53"/>
    <mergeCell ref="B53:G53"/>
    <mergeCell ref="D28:D31"/>
    <mergeCell ref="B29:C29"/>
    <mergeCell ref="B30:C30"/>
    <mergeCell ref="B31:C31"/>
    <mergeCell ref="D34:D35"/>
    <mergeCell ref="D47:D49"/>
    <mergeCell ref="B48:C48"/>
    <mergeCell ref="B49:C49"/>
    <mergeCell ref="B37:C37"/>
    <mergeCell ref="B38:C38"/>
    <mergeCell ref="B39:C39"/>
    <mergeCell ref="B40:C40"/>
    <mergeCell ref="B28:C28"/>
    <mergeCell ref="B32:C32"/>
    <mergeCell ref="B55:G55"/>
    <mergeCell ref="B56:C56"/>
    <mergeCell ref="B57:G57"/>
    <mergeCell ref="I57:M57"/>
    <mergeCell ref="B58:C58"/>
  </mergeCells>
  <conditionalFormatting sqref="J19:M19">
    <cfRule type="cellIs" dxfId="4" priority="5" operator="equal">
      <formula>0</formula>
    </cfRule>
  </conditionalFormatting>
  <conditionalFormatting sqref="J21:M24 J26:M26 J28:M31 J33:M36 J38:M38 J40:M45 J47:M50 J54:M54 J56:M56 J58:M59 J61:M61">
    <cfRule type="cellIs" dxfId="3" priority="4" operator="equal">
      <formula>0</formula>
    </cfRule>
  </conditionalFormatting>
  <conditionalFormatting sqref="J12:M14">
    <cfRule type="cellIs" dxfId="2" priority="3" operator="equal">
      <formula>0</formula>
    </cfRule>
    <cfRule type="cellIs" dxfId="1" priority="2" operator="equal">
      <formula>0</formula>
    </cfRule>
  </conditionalFormatting>
  <conditionalFormatting sqref="J14 K12:K14 L13:L14 M12:M14">
    <cfRule type="cellIs" dxfId="0" priority="1" operator="equal">
      <formula>0</formula>
    </cfRule>
  </conditionalFormatting>
  <printOptions horizontalCentered="1"/>
  <pageMargins left="0" right="0.25" top="1" bottom="0.25" header="0" footer="0"/>
  <pageSetup scale="58" orientation="portrait" r:id="rId2"/>
  <ignoredErrors>
    <ignoredError sqref="L54 L56 L58 L13" 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D32" sqref="D32"/>
    </sheetView>
  </sheetViews>
  <sheetFormatPr defaultRowHeight="15" x14ac:dyDescent="0.25"/>
  <sheetData/>
  <customSheetViews>
    <customSheetView guid="{3D33506F-32CB-4315-B34E-2015F9EA0023}">
      <selection activeCell="D32" sqref="D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Flow calcs</vt:lpstr>
      <vt:lpstr>Sheet1</vt:lpstr>
    </vt:vector>
  </TitlesOfParts>
  <Company>HRSD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rmartz</dc:creator>
  <cp:lastModifiedBy>Seron, Amy</cp:lastModifiedBy>
  <cp:lastPrinted>2015-12-11T17:09:24Z</cp:lastPrinted>
  <dcterms:created xsi:type="dcterms:W3CDTF">2014-05-20T13:14:23Z</dcterms:created>
  <dcterms:modified xsi:type="dcterms:W3CDTF">2017-01-31T13:09:57Z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